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3E9C4847-A31B-4628-A055-36A1D3604D5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UM System" sheetId="9" r:id="rId1"/>
    <sheet name="MU" sheetId="4" r:id="rId2"/>
    <sheet name="UMKC" sheetId="5" r:id="rId3"/>
    <sheet name="S&amp;T" sheetId="6" r:id="rId4"/>
    <sheet name="UMSL" sheetId="7" r:id="rId5"/>
    <sheet name="UMSa" sheetId="8" r:id="rId6"/>
  </sheets>
  <definedNames>
    <definedName name="_xlnm.Print_Area" localSheetId="1">MU!$A$1:$AJ$123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03" i="4" l="1"/>
  <c r="AI13" i="4"/>
  <c r="AI91" i="6"/>
  <c r="AI66" i="4" l="1"/>
  <c r="AI68" i="9"/>
  <c r="AI67" i="9"/>
  <c r="AI66" i="9"/>
  <c r="AI69" i="9" s="1"/>
  <c r="AI110" i="9"/>
  <c r="AI109" i="9"/>
  <c r="AI108" i="9"/>
  <c r="AI104" i="9"/>
  <c r="AI103" i="9"/>
  <c r="AI102" i="9"/>
  <c r="AI84" i="9"/>
  <c r="AI59" i="9"/>
  <c r="AI58" i="9"/>
  <c r="AI57" i="9"/>
  <c r="AI56" i="9"/>
  <c r="AI55" i="9"/>
  <c r="AI52" i="9"/>
  <c r="AI51" i="9"/>
  <c r="AI48" i="9"/>
  <c r="AI47" i="9"/>
  <c r="AI46" i="9"/>
  <c r="AI40" i="9"/>
  <c r="AI39" i="9"/>
  <c r="AI38" i="9"/>
  <c r="AI32" i="9"/>
  <c r="AI31" i="9"/>
  <c r="AI30" i="9"/>
  <c r="AI29" i="9"/>
  <c r="AI23" i="9"/>
  <c r="AI339" i="4"/>
  <c r="AI333" i="4"/>
  <c r="AI304" i="4" s="1"/>
  <c r="AI319" i="4"/>
  <c r="AI297" i="4"/>
  <c r="AI292" i="4"/>
  <c r="AI281" i="4"/>
  <c r="AI277" i="4"/>
  <c r="AI269" i="4"/>
  <c r="AI261" i="4"/>
  <c r="AI253" i="4"/>
  <c r="AI247" i="4"/>
  <c r="AI246" i="4"/>
  <c r="AI232" i="4"/>
  <c r="AI226" i="4"/>
  <c r="AI197" i="4" s="1"/>
  <c r="AI212" i="4"/>
  <c r="AI196" i="4" s="1"/>
  <c r="AI190" i="4"/>
  <c r="AI140" i="4" s="1"/>
  <c r="AI185" i="4"/>
  <c r="AI174" i="4"/>
  <c r="AI170" i="4"/>
  <c r="AI162" i="4"/>
  <c r="AI154" i="4"/>
  <c r="AI146" i="4"/>
  <c r="AI139" i="4"/>
  <c r="AI110" i="4"/>
  <c r="AI109" i="4"/>
  <c r="AI108" i="4"/>
  <c r="AI104" i="4"/>
  <c r="AI103" i="4"/>
  <c r="AI102" i="4"/>
  <c r="AI101" i="4"/>
  <c r="AI101" i="9" s="1"/>
  <c r="AI100" i="4"/>
  <c r="AI100" i="9" s="1"/>
  <c r="AI99" i="4"/>
  <c r="AI99" i="9" s="1"/>
  <c r="AI98" i="4"/>
  <c r="AI98" i="9" s="1"/>
  <c r="AI97" i="4"/>
  <c r="AI97" i="9" s="1"/>
  <c r="AI96" i="4"/>
  <c r="AI96" i="9" s="1"/>
  <c r="AI95" i="4"/>
  <c r="AI95" i="9" s="1"/>
  <c r="AI94" i="4"/>
  <c r="AI94" i="9" s="1"/>
  <c r="AI93" i="4"/>
  <c r="AI93" i="9" s="1"/>
  <c r="AI90" i="4"/>
  <c r="AI90" i="9" s="1"/>
  <c r="AI89" i="4"/>
  <c r="AI89" i="9" s="1"/>
  <c r="AI88" i="4"/>
  <c r="AI88" i="9" s="1"/>
  <c r="AI87" i="4"/>
  <c r="AI87" i="9" s="1"/>
  <c r="AI86" i="4"/>
  <c r="AI86" i="9" s="1"/>
  <c r="AI85" i="4"/>
  <c r="AI85" i="9" s="1"/>
  <c r="AI84" i="4"/>
  <c r="AI83" i="4"/>
  <c r="AI83" i="9" s="1"/>
  <c r="AI82" i="4"/>
  <c r="AI82" i="9" s="1"/>
  <c r="AI81" i="4"/>
  <c r="AI81" i="9" s="1"/>
  <c r="AI80" i="4"/>
  <c r="AI80" i="9" s="1"/>
  <c r="AI79" i="4"/>
  <c r="AI79" i="9" s="1"/>
  <c r="AI68" i="4"/>
  <c r="AI67" i="4"/>
  <c r="AI63" i="4"/>
  <c r="AI63" i="9" s="1"/>
  <c r="AI62" i="4"/>
  <c r="AI62" i="9" s="1"/>
  <c r="AI61" i="4"/>
  <c r="AI61" i="9" s="1"/>
  <c r="AI60" i="4"/>
  <c r="AI60" i="9" s="1"/>
  <c r="AI59" i="4"/>
  <c r="AI58" i="4"/>
  <c r="AI57" i="4"/>
  <c r="AI56" i="4"/>
  <c r="AI55" i="4"/>
  <c r="AI52" i="4"/>
  <c r="AI51" i="4"/>
  <c r="AI48" i="4"/>
  <c r="AI47" i="4"/>
  <c r="AI46" i="4"/>
  <c r="AI45" i="4"/>
  <c r="AI45" i="9" s="1"/>
  <c r="AI44" i="4"/>
  <c r="AI44" i="9" s="1"/>
  <c r="AI43" i="4"/>
  <c r="AI43" i="9" s="1"/>
  <c r="AI40" i="4"/>
  <c r="AI39" i="4"/>
  <c r="AI38" i="4"/>
  <c r="AI37" i="4"/>
  <c r="AI37" i="9" s="1"/>
  <c r="AI36" i="4"/>
  <c r="AI36" i="9" s="1"/>
  <c r="AI35" i="4"/>
  <c r="AI35" i="9" s="1"/>
  <c r="AI32" i="4"/>
  <c r="AI31" i="4"/>
  <c r="AI30" i="4"/>
  <c r="AI29" i="4"/>
  <c r="AI28" i="4"/>
  <c r="AI28" i="9" s="1"/>
  <c r="AI27" i="4"/>
  <c r="AI24" i="4"/>
  <c r="AI24" i="9" s="1"/>
  <c r="AI23" i="4"/>
  <c r="AI22" i="4"/>
  <c r="AI111" i="5"/>
  <c r="AI105" i="5"/>
  <c r="AI91" i="5"/>
  <c r="AI76" i="5"/>
  <c r="AI75" i="5"/>
  <c r="AI69" i="5"/>
  <c r="AI19" i="5" s="1"/>
  <c r="AI14" i="5" s="1"/>
  <c r="AI64" i="5"/>
  <c r="AI53" i="5"/>
  <c r="AI49" i="5"/>
  <c r="AI41" i="5"/>
  <c r="AI33" i="5"/>
  <c r="AI25" i="5"/>
  <c r="AI18" i="5" s="1"/>
  <c r="AI13" i="5" s="1"/>
  <c r="AI111" i="6"/>
  <c r="AI105" i="6"/>
  <c r="AI76" i="6" s="1"/>
  <c r="AI75" i="6"/>
  <c r="AI69" i="6"/>
  <c r="AI19" i="6" s="1"/>
  <c r="AI64" i="6"/>
  <c r="AI53" i="6"/>
  <c r="AI49" i="6"/>
  <c r="AI41" i="6"/>
  <c r="AI33" i="6"/>
  <c r="AI25" i="6"/>
  <c r="AI18" i="6" s="1"/>
  <c r="AI111" i="7"/>
  <c r="AI105" i="7"/>
  <c r="AI76" i="7" s="1"/>
  <c r="AI91" i="7"/>
  <c r="AI75" i="7" s="1"/>
  <c r="AI69" i="7"/>
  <c r="AI19" i="7" s="1"/>
  <c r="AI64" i="7"/>
  <c r="AI53" i="7"/>
  <c r="AI49" i="7"/>
  <c r="AI41" i="7"/>
  <c r="AI33" i="7"/>
  <c r="AI25" i="7"/>
  <c r="AI18" i="7" s="1"/>
  <c r="AI111" i="8"/>
  <c r="AI105" i="8"/>
  <c r="AI76" i="8" s="1"/>
  <c r="AI14" i="8" s="1"/>
  <c r="AI91" i="8"/>
  <c r="AI75" i="8" s="1"/>
  <c r="AI69" i="8"/>
  <c r="AI64" i="8"/>
  <c r="AI53" i="8"/>
  <c r="AI49" i="8"/>
  <c r="AI41" i="8"/>
  <c r="AI33" i="8"/>
  <c r="AI25" i="8"/>
  <c r="AI19" i="8"/>
  <c r="AI18" i="8"/>
  <c r="AI20" i="8" s="1"/>
  <c r="AH88" i="9"/>
  <c r="AH87" i="9"/>
  <c r="AH86" i="9"/>
  <c r="AH85" i="9"/>
  <c r="AH84" i="9"/>
  <c r="AH83" i="9"/>
  <c r="AH82" i="9"/>
  <c r="AH53" i="7"/>
  <c r="AH111" i="8"/>
  <c r="AH105" i="8"/>
  <c r="AH76" i="8" s="1"/>
  <c r="AH91" i="8"/>
  <c r="AH75" i="8" s="1"/>
  <c r="AH69" i="8"/>
  <c r="AH19" i="8" s="1"/>
  <c r="AH64" i="8"/>
  <c r="AH53" i="8"/>
  <c r="AH49" i="8"/>
  <c r="AH41" i="8"/>
  <c r="AH33" i="8"/>
  <c r="AH25" i="8"/>
  <c r="AH18" i="8" s="1"/>
  <c r="AH111" i="7"/>
  <c r="AH105" i="7"/>
  <c r="AH76" i="7" s="1"/>
  <c r="AH91" i="7"/>
  <c r="AH75" i="7" s="1"/>
  <c r="AH69" i="7"/>
  <c r="AH19" i="7" s="1"/>
  <c r="AH64" i="7"/>
  <c r="AH49" i="7"/>
  <c r="AH41" i="7"/>
  <c r="AH33" i="7"/>
  <c r="AH25" i="7"/>
  <c r="AH18" i="7" s="1"/>
  <c r="AH111" i="6"/>
  <c r="AH105" i="6"/>
  <c r="AH76" i="6" s="1"/>
  <c r="AH91" i="6"/>
  <c r="AH75" i="6" s="1"/>
  <c r="AH69" i="6"/>
  <c r="AH19" i="6" s="1"/>
  <c r="AH64" i="6"/>
  <c r="AH53" i="6"/>
  <c r="AH49" i="6"/>
  <c r="AH41" i="6"/>
  <c r="AH33" i="6"/>
  <c r="AH25" i="6"/>
  <c r="AH18" i="6" s="1"/>
  <c r="AH111" i="5"/>
  <c r="AH105" i="5"/>
  <c r="AH76" i="5" s="1"/>
  <c r="AH91" i="5"/>
  <c r="AH75" i="5" s="1"/>
  <c r="AH69" i="5"/>
  <c r="AH19" i="5" s="1"/>
  <c r="AH64" i="5"/>
  <c r="AH49" i="5"/>
  <c r="AH41" i="5"/>
  <c r="AH33" i="5"/>
  <c r="AH25" i="5"/>
  <c r="AH18" i="5" s="1"/>
  <c r="AH339" i="4"/>
  <c r="AH333" i="4"/>
  <c r="AH304" i="4" s="1"/>
  <c r="AH319" i="4"/>
  <c r="AH303" i="4" s="1"/>
  <c r="AH297" i="4"/>
  <c r="AH247" i="4" s="1"/>
  <c r="AH292" i="4"/>
  <c r="AH281" i="4"/>
  <c r="AH277" i="4"/>
  <c r="AH269" i="4"/>
  <c r="AH261" i="4"/>
  <c r="AH253" i="4"/>
  <c r="AH246" i="4" s="1"/>
  <c r="AH232" i="4"/>
  <c r="AH226" i="4"/>
  <c r="AH197" i="4" s="1"/>
  <c r="AH212" i="4"/>
  <c r="AH196" i="4" s="1"/>
  <c r="AH190" i="4"/>
  <c r="AH140" i="4" s="1"/>
  <c r="AH185" i="4"/>
  <c r="AH174" i="4"/>
  <c r="AH170" i="4"/>
  <c r="AH162" i="4"/>
  <c r="AH154" i="4"/>
  <c r="AH146" i="4"/>
  <c r="AH139" i="4" s="1"/>
  <c r="AH110" i="4"/>
  <c r="AH110" i="9" s="1"/>
  <c r="AH109" i="4"/>
  <c r="AH109" i="9" s="1"/>
  <c r="AH108" i="4"/>
  <c r="AH104" i="4"/>
  <c r="AH104" i="9" s="1"/>
  <c r="AH103" i="4"/>
  <c r="AH103" i="9" s="1"/>
  <c r="AH102" i="4"/>
  <c r="AH102" i="9" s="1"/>
  <c r="AH101" i="4"/>
  <c r="AH101" i="9" s="1"/>
  <c r="AH100" i="4"/>
  <c r="AH100" i="9" s="1"/>
  <c r="AH99" i="4"/>
  <c r="AH99" i="9" s="1"/>
  <c r="AH98" i="4"/>
  <c r="AH98" i="9" s="1"/>
  <c r="AH97" i="4"/>
  <c r="AH97" i="9" s="1"/>
  <c r="AH96" i="4"/>
  <c r="AH96" i="9" s="1"/>
  <c r="AH95" i="4"/>
  <c r="AH95" i="9" s="1"/>
  <c r="AH94" i="4"/>
  <c r="AH94" i="9" s="1"/>
  <c r="AH93" i="4"/>
  <c r="AH90" i="4"/>
  <c r="AH90" i="9" s="1"/>
  <c r="AH89" i="4"/>
  <c r="AH89" i="9" s="1"/>
  <c r="AH88" i="4"/>
  <c r="AH87" i="4"/>
  <c r="AH86" i="4"/>
  <c r="AH85" i="4"/>
  <c r="AH84" i="4"/>
  <c r="AH83" i="4"/>
  <c r="AH82" i="4"/>
  <c r="AH81" i="4"/>
  <c r="AH81" i="9" s="1"/>
  <c r="AH80" i="4"/>
  <c r="AH80" i="9" s="1"/>
  <c r="AH79" i="4"/>
  <c r="AH79" i="9" s="1"/>
  <c r="AH68" i="4"/>
  <c r="AH68" i="9" s="1"/>
  <c r="AH67" i="4"/>
  <c r="AH67" i="9" s="1"/>
  <c r="AH66" i="4"/>
  <c r="AH66" i="9" s="1"/>
  <c r="AH63" i="4"/>
  <c r="AH63" i="9" s="1"/>
  <c r="AH62" i="4"/>
  <c r="AH62" i="9" s="1"/>
  <c r="AH61" i="4"/>
  <c r="AH61" i="9" s="1"/>
  <c r="AH60" i="4"/>
  <c r="AH60" i="9" s="1"/>
  <c r="AH59" i="4"/>
  <c r="AH59" i="9" s="1"/>
  <c r="AH58" i="4"/>
  <c r="AH57" i="4"/>
  <c r="AH57" i="9" s="1"/>
  <c r="AH56" i="4"/>
  <c r="AH56" i="9" s="1"/>
  <c r="AH55" i="4"/>
  <c r="AH55" i="9" s="1"/>
  <c r="AH52" i="4"/>
  <c r="AH52" i="9" s="1"/>
  <c r="AH51" i="4"/>
  <c r="AH48" i="4"/>
  <c r="AH48" i="9" s="1"/>
  <c r="AH47" i="4"/>
  <c r="AH47" i="9" s="1"/>
  <c r="AH46" i="4"/>
  <c r="AH46" i="9" s="1"/>
  <c r="AH45" i="4"/>
  <c r="AH45" i="9" s="1"/>
  <c r="AH44" i="4"/>
  <c r="AH44" i="9" s="1"/>
  <c r="AH43" i="4"/>
  <c r="AH43" i="9" s="1"/>
  <c r="AH40" i="4"/>
  <c r="AH40" i="9" s="1"/>
  <c r="AH39" i="4"/>
  <c r="AH39" i="9" s="1"/>
  <c r="AH38" i="4"/>
  <c r="AH38" i="9" s="1"/>
  <c r="AH37" i="4"/>
  <c r="AH37" i="9" s="1"/>
  <c r="AH36" i="4"/>
  <c r="AH36" i="9" s="1"/>
  <c r="AH35" i="4"/>
  <c r="AH41" i="4" s="1"/>
  <c r="AH32" i="4"/>
  <c r="AH32" i="9" s="1"/>
  <c r="AH31" i="4"/>
  <c r="AH31" i="9" s="1"/>
  <c r="AH30" i="4"/>
  <c r="AH30" i="9" s="1"/>
  <c r="AH29" i="4"/>
  <c r="AH29" i="9" s="1"/>
  <c r="AH28" i="4"/>
  <c r="AH28" i="9" s="1"/>
  <c r="AH27" i="4"/>
  <c r="AH27" i="9" s="1"/>
  <c r="AH24" i="4"/>
  <c r="AH24" i="9" s="1"/>
  <c r="AH23" i="4"/>
  <c r="AH22" i="4"/>
  <c r="AH22" i="9" s="1"/>
  <c r="AG108" i="5"/>
  <c r="AG111" i="5" s="1"/>
  <c r="AG108" i="4"/>
  <c r="AG339" i="4"/>
  <c r="AG333" i="4"/>
  <c r="AG304" i="4" s="1"/>
  <c r="AG319" i="4"/>
  <c r="AG303" i="4" s="1"/>
  <c r="AG297" i="4"/>
  <c r="AG247" i="4" s="1"/>
  <c r="AG292" i="4"/>
  <c r="AG281" i="4"/>
  <c r="AG277" i="4"/>
  <c r="AG269" i="4"/>
  <c r="AG261" i="4"/>
  <c r="AG253" i="4"/>
  <c r="AG246" i="4" s="1"/>
  <c r="AG232" i="4"/>
  <c r="AG226" i="4"/>
  <c r="AG197" i="4" s="1"/>
  <c r="AG212" i="4"/>
  <c r="AG196" i="4" s="1"/>
  <c r="AG190" i="4"/>
  <c r="AG140" i="4" s="1"/>
  <c r="AG185" i="4"/>
  <c r="AG174" i="4"/>
  <c r="AG170" i="4"/>
  <c r="AG162" i="4"/>
  <c r="AG154" i="4"/>
  <c r="AG146" i="4"/>
  <c r="AG139" i="4" s="1"/>
  <c r="AG110" i="4"/>
  <c r="AG110" i="9" s="1"/>
  <c r="AG109" i="4"/>
  <c r="AG109" i="9" s="1"/>
  <c r="AG104" i="4"/>
  <c r="AG104" i="9" s="1"/>
  <c r="AG103" i="4"/>
  <c r="AG103" i="9" s="1"/>
  <c r="AG102" i="4"/>
  <c r="AG102" i="9" s="1"/>
  <c r="AG101" i="4"/>
  <c r="AG101" i="9" s="1"/>
  <c r="AG100" i="4"/>
  <c r="AG100" i="9" s="1"/>
  <c r="AG99" i="4"/>
  <c r="AG99" i="9" s="1"/>
  <c r="AG98" i="4"/>
  <c r="AG98" i="9" s="1"/>
  <c r="AG97" i="4"/>
  <c r="AG97" i="9" s="1"/>
  <c r="AG96" i="4"/>
  <c r="AG96" i="9" s="1"/>
  <c r="AG95" i="4"/>
  <c r="AG95" i="9" s="1"/>
  <c r="AG94" i="4"/>
  <c r="AG94" i="9" s="1"/>
  <c r="AG93" i="4"/>
  <c r="AG90" i="4"/>
  <c r="AG90" i="9" s="1"/>
  <c r="AG89" i="4"/>
  <c r="AG89" i="9" s="1"/>
  <c r="AG88" i="4"/>
  <c r="AG88" i="9" s="1"/>
  <c r="AG87" i="4"/>
  <c r="AG87" i="9" s="1"/>
  <c r="AG86" i="4"/>
  <c r="AG86" i="9" s="1"/>
  <c r="AG85" i="4"/>
  <c r="AG85" i="9" s="1"/>
  <c r="AG84" i="4"/>
  <c r="AG84" i="9" s="1"/>
  <c r="AG83" i="4"/>
  <c r="AG83" i="9" s="1"/>
  <c r="AG82" i="4"/>
  <c r="AG82" i="9" s="1"/>
  <c r="AG81" i="4"/>
  <c r="AG81" i="9" s="1"/>
  <c r="AG80" i="4"/>
  <c r="AG80" i="9" s="1"/>
  <c r="AG79" i="4"/>
  <c r="AG68" i="4"/>
  <c r="AG68" i="9" s="1"/>
  <c r="AG67" i="4"/>
  <c r="AG67" i="9" s="1"/>
  <c r="AG66" i="4"/>
  <c r="AG63" i="4"/>
  <c r="AG63" i="9" s="1"/>
  <c r="AG62" i="4"/>
  <c r="AG62" i="9" s="1"/>
  <c r="AG61" i="4"/>
  <c r="AG61" i="9" s="1"/>
  <c r="AG60" i="4"/>
  <c r="AG60" i="9" s="1"/>
  <c r="AG59" i="4"/>
  <c r="AG59" i="9" s="1"/>
  <c r="AG58" i="4"/>
  <c r="AG58" i="9" s="1"/>
  <c r="AG57" i="4"/>
  <c r="AG57" i="9" s="1"/>
  <c r="AG56" i="4"/>
  <c r="AG56" i="9" s="1"/>
  <c r="AG55" i="4"/>
  <c r="AG52" i="4"/>
  <c r="AG51" i="4"/>
  <c r="AG51" i="9" s="1"/>
  <c r="AG48" i="4"/>
  <c r="AG48" i="9" s="1"/>
  <c r="AG47" i="4"/>
  <c r="AG47" i="9" s="1"/>
  <c r="AG46" i="4"/>
  <c r="AG46" i="9" s="1"/>
  <c r="AG45" i="4"/>
  <c r="AG45" i="9" s="1"/>
  <c r="AG44" i="4"/>
  <c r="AG44" i="9" s="1"/>
  <c r="AG43" i="4"/>
  <c r="AG40" i="4"/>
  <c r="AG40" i="9" s="1"/>
  <c r="AG39" i="4"/>
  <c r="AG39" i="9" s="1"/>
  <c r="AG38" i="4"/>
  <c r="AG38" i="9" s="1"/>
  <c r="AG37" i="4"/>
  <c r="AG37" i="9" s="1"/>
  <c r="AG36" i="4"/>
  <c r="AG36" i="9" s="1"/>
  <c r="AG35" i="4"/>
  <c r="AG35" i="9" s="1"/>
  <c r="AG32" i="4"/>
  <c r="AG32" i="9" s="1"/>
  <c r="AG31" i="4"/>
  <c r="AG31" i="9" s="1"/>
  <c r="AG30" i="4"/>
  <c r="AG30" i="9" s="1"/>
  <c r="AG29" i="4"/>
  <c r="AG29" i="9" s="1"/>
  <c r="AG28" i="4"/>
  <c r="AG28" i="9" s="1"/>
  <c r="AG27" i="4"/>
  <c r="AG27" i="9" s="1"/>
  <c r="AG24" i="4"/>
  <c r="AG24" i="9" s="1"/>
  <c r="AG23" i="4"/>
  <c r="AG23" i="9" s="1"/>
  <c r="AG22" i="4"/>
  <c r="AG22" i="9" s="1"/>
  <c r="AG105" i="5"/>
  <c r="AG76" i="5" s="1"/>
  <c r="AG91" i="5"/>
  <c r="AG75" i="5" s="1"/>
  <c r="AG69" i="5"/>
  <c r="AG19" i="5" s="1"/>
  <c r="AG64" i="5"/>
  <c r="AG53" i="5"/>
  <c r="AG49" i="5"/>
  <c r="AG41" i="5"/>
  <c r="AG33" i="5"/>
  <c r="AG25" i="5"/>
  <c r="AG18" i="5" s="1"/>
  <c r="AG111" i="6"/>
  <c r="AG105" i="6"/>
  <c r="AG76" i="6" s="1"/>
  <c r="AG91" i="6"/>
  <c r="AG75" i="6" s="1"/>
  <c r="AG69" i="6"/>
  <c r="AG19" i="6" s="1"/>
  <c r="AG64" i="6"/>
  <c r="AG53" i="6"/>
  <c r="AG49" i="6"/>
  <c r="AG41" i="6"/>
  <c r="AG33" i="6"/>
  <c r="AG25" i="6"/>
  <c r="AG18" i="6" s="1"/>
  <c r="AG111" i="7"/>
  <c r="AG105" i="7"/>
  <c r="AG76" i="7" s="1"/>
  <c r="AG91" i="7"/>
  <c r="AG75" i="7" s="1"/>
  <c r="AG69" i="7"/>
  <c r="AG19" i="7" s="1"/>
  <c r="AG64" i="7"/>
  <c r="AG53" i="7"/>
  <c r="AG49" i="7"/>
  <c r="AG41" i="7"/>
  <c r="AG33" i="7"/>
  <c r="AG25" i="7"/>
  <c r="AG18" i="7" s="1"/>
  <c r="AG111" i="8"/>
  <c r="AG105" i="8"/>
  <c r="AG76" i="8" s="1"/>
  <c r="AG91" i="8"/>
  <c r="AG75" i="8" s="1"/>
  <c r="AG69" i="8"/>
  <c r="AG19" i="8" s="1"/>
  <c r="AG64" i="8"/>
  <c r="AG53" i="8"/>
  <c r="AG49" i="8"/>
  <c r="AG41" i="8"/>
  <c r="AG33" i="8"/>
  <c r="AG25" i="8"/>
  <c r="AG18" i="8" s="1"/>
  <c r="AF212" i="4"/>
  <c r="AE212" i="4"/>
  <c r="AD212" i="4"/>
  <c r="AF51" i="6"/>
  <c r="AI20" i="6" l="1"/>
  <c r="AI141" i="4"/>
  <c r="AI135" i="4"/>
  <c r="AI25" i="4"/>
  <c r="AI18" i="4" s="1"/>
  <c r="AI33" i="4"/>
  <c r="AI27" i="9"/>
  <c r="AI248" i="4"/>
  <c r="AI242" i="4"/>
  <c r="AI22" i="9"/>
  <c r="AI25" i="9" s="1"/>
  <c r="AI18" i="9" s="1"/>
  <c r="AI20" i="5"/>
  <c r="AI14" i="6"/>
  <c r="AI19" i="9"/>
  <c r="AI64" i="9"/>
  <c r="AI53" i="9"/>
  <c r="AI49" i="9"/>
  <c r="AI41" i="9"/>
  <c r="AI33" i="9"/>
  <c r="AI111" i="4"/>
  <c r="AI77" i="5"/>
  <c r="AI14" i="7"/>
  <c r="AI111" i="9"/>
  <c r="AI105" i="9"/>
  <c r="AI76" i="9" s="1"/>
  <c r="AI91" i="9"/>
  <c r="AI75" i="9" s="1"/>
  <c r="AI305" i="4"/>
  <c r="AI241" i="4"/>
  <c r="AI105" i="4"/>
  <c r="AI76" i="4" s="1"/>
  <c r="AI198" i="4"/>
  <c r="AI134" i="4"/>
  <c r="AI136" i="4" s="1"/>
  <c r="AI131" i="4" s="1"/>
  <c r="AI91" i="4"/>
  <c r="AI75" i="4" s="1"/>
  <c r="AI69" i="4"/>
  <c r="AI19" i="4" s="1"/>
  <c r="AI14" i="4" s="1"/>
  <c r="AI64" i="4"/>
  <c r="AI53" i="4"/>
  <c r="AI49" i="4"/>
  <c r="AI41" i="4"/>
  <c r="AI15" i="5"/>
  <c r="AI10" i="5" s="1"/>
  <c r="AI77" i="6"/>
  <c r="AI13" i="6"/>
  <c r="AI15" i="6" s="1"/>
  <c r="AI10" i="6" s="1"/>
  <c r="AI77" i="7"/>
  <c r="AI20" i="7"/>
  <c r="AI13" i="7"/>
  <c r="AH91" i="9"/>
  <c r="AH75" i="9" s="1"/>
  <c r="AI77" i="8"/>
  <c r="AI13" i="8"/>
  <c r="AI15" i="8" s="1"/>
  <c r="AI10" i="8" s="1"/>
  <c r="AH64" i="4"/>
  <c r="AH53" i="4"/>
  <c r="AH53" i="5"/>
  <c r="AH35" i="9"/>
  <c r="AH41" i="9" s="1"/>
  <c r="AH14" i="8"/>
  <c r="AH13" i="8"/>
  <c r="AH77" i="8"/>
  <c r="AH14" i="7"/>
  <c r="AH77" i="7"/>
  <c r="AH13" i="7"/>
  <c r="AH14" i="6"/>
  <c r="AH77" i="6"/>
  <c r="AH69" i="9"/>
  <c r="AH19" i="9" s="1"/>
  <c r="AH241" i="4"/>
  <c r="AH242" i="4"/>
  <c r="AH248" i="4"/>
  <c r="AH25" i="4"/>
  <c r="AH18" i="4" s="1"/>
  <c r="AH111" i="4"/>
  <c r="AH108" i="9"/>
  <c r="AH111" i="9" s="1"/>
  <c r="AH105" i="4"/>
  <c r="AH76" i="4" s="1"/>
  <c r="AH93" i="9"/>
  <c r="AH105" i="9" s="1"/>
  <c r="AH76" i="9" s="1"/>
  <c r="AH198" i="4"/>
  <c r="AH134" i="4"/>
  <c r="AH91" i="4"/>
  <c r="AH75" i="4" s="1"/>
  <c r="AH69" i="4"/>
  <c r="AH19" i="4" s="1"/>
  <c r="AH58" i="9"/>
  <c r="AH64" i="9" s="1"/>
  <c r="AH51" i="9"/>
  <c r="AH53" i="9" s="1"/>
  <c r="AH49" i="4"/>
  <c r="AH49" i="9"/>
  <c r="AH33" i="9"/>
  <c r="AH33" i="4"/>
  <c r="AH23" i="9"/>
  <c r="AH25" i="9" s="1"/>
  <c r="AH18" i="9" s="1"/>
  <c r="AH20" i="8"/>
  <c r="AH20" i="7"/>
  <c r="AH13" i="6"/>
  <c r="AH20" i="6"/>
  <c r="AH20" i="5"/>
  <c r="AH13" i="5"/>
  <c r="AH14" i="5"/>
  <c r="AH77" i="5"/>
  <c r="AH135" i="4"/>
  <c r="AH305" i="4"/>
  <c r="AH141" i="4"/>
  <c r="AG248" i="4"/>
  <c r="AG49" i="4"/>
  <c r="AG64" i="4"/>
  <c r="AG43" i="9"/>
  <c r="AG49" i="9" s="1"/>
  <c r="AG41" i="9"/>
  <c r="AG69" i="4"/>
  <c r="AG19" i="4" s="1"/>
  <c r="AG111" i="4"/>
  <c r="AG77" i="8"/>
  <c r="AG77" i="6"/>
  <c r="AG13" i="5"/>
  <c r="AG198" i="4"/>
  <c r="AG108" i="9"/>
  <c r="AG111" i="9" s="1"/>
  <c r="AG105" i="4"/>
  <c r="AG76" i="4" s="1"/>
  <c r="AG93" i="9"/>
  <c r="AG105" i="9" s="1"/>
  <c r="AG76" i="9" s="1"/>
  <c r="AG135" i="4"/>
  <c r="AG91" i="4"/>
  <c r="AG75" i="4" s="1"/>
  <c r="AG79" i="9"/>
  <c r="AG91" i="9" s="1"/>
  <c r="AG75" i="9" s="1"/>
  <c r="AG66" i="9"/>
  <c r="AG69" i="9" s="1"/>
  <c r="AG19" i="9" s="1"/>
  <c r="AG55" i="9"/>
  <c r="AG64" i="9" s="1"/>
  <c r="AG53" i="4"/>
  <c r="AG52" i="9"/>
  <c r="AG53" i="9" s="1"/>
  <c r="AG41" i="4"/>
  <c r="AG33" i="4"/>
  <c r="AG25" i="4"/>
  <c r="AG18" i="4" s="1"/>
  <c r="AG14" i="5"/>
  <c r="AG77" i="5"/>
  <c r="AG25" i="9"/>
  <c r="AG18" i="9" s="1"/>
  <c r="AG14" i="7"/>
  <c r="AG77" i="7"/>
  <c r="AG33" i="9"/>
  <c r="AG141" i="4"/>
  <c r="AG134" i="4"/>
  <c r="AG305" i="4"/>
  <c r="AG241" i="4"/>
  <c r="AG242" i="4"/>
  <c r="AG20" i="5"/>
  <c r="AG13" i="6"/>
  <c r="AG20" i="6"/>
  <c r="AG14" i="6"/>
  <c r="AG20" i="7"/>
  <c r="AG13" i="7"/>
  <c r="AG14" i="8"/>
  <c r="AG13" i="8"/>
  <c r="AG20" i="8"/>
  <c r="AF22" i="4"/>
  <c r="AF23" i="4"/>
  <c r="AF24" i="4"/>
  <c r="AF66" i="4"/>
  <c r="AF67" i="4"/>
  <c r="AF68" i="4"/>
  <c r="AI14" i="9" l="1"/>
  <c r="AI243" i="4"/>
  <c r="AI238" i="4" s="1"/>
  <c r="AI15" i="4"/>
  <c r="AI10" i="4" s="1"/>
  <c r="AI20" i="9"/>
  <c r="AI13" i="9"/>
  <c r="AI15" i="9" s="1"/>
  <c r="AI10" i="9" s="1"/>
  <c r="AI77" i="4"/>
  <c r="AI15" i="7"/>
  <c r="AI10" i="7" s="1"/>
  <c r="AI77" i="9"/>
  <c r="AH77" i="9"/>
  <c r="AI20" i="4"/>
  <c r="AG20" i="4"/>
  <c r="AH13" i="9"/>
  <c r="AH14" i="9"/>
  <c r="AH15" i="9" s="1"/>
  <c r="AH10" i="9" s="1"/>
  <c r="AH14" i="4"/>
  <c r="AH136" i="4"/>
  <c r="AH131" i="4" s="1"/>
  <c r="AH15" i="8"/>
  <c r="AH10" i="8" s="1"/>
  <c r="AH15" i="7"/>
  <c r="AH10" i="7" s="1"/>
  <c r="AH15" i="6"/>
  <c r="AH10" i="6" s="1"/>
  <c r="AH15" i="5"/>
  <c r="AH10" i="5" s="1"/>
  <c r="AH77" i="4"/>
  <c r="AH243" i="4"/>
  <c r="AH238" i="4" s="1"/>
  <c r="AH13" i="4"/>
  <c r="AH20" i="4"/>
  <c r="AH20" i="9"/>
  <c r="AG14" i="4"/>
  <c r="AG136" i="4"/>
  <c r="AG14" i="9"/>
  <c r="AG20" i="9"/>
  <c r="AG15" i="5"/>
  <c r="AG77" i="4"/>
  <c r="AG243" i="4"/>
  <c r="AG238" i="4" s="1"/>
  <c r="AG13" i="4"/>
  <c r="AG15" i="6"/>
  <c r="AG77" i="9"/>
  <c r="AG15" i="7"/>
  <c r="AG15" i="8"/>
  <c r="AG10" i="8" s="1"/>
  <c r="AG13" i="9"/>
  <c r="AF68" i="9"/>
  <c r="AF67" i="9"/>
  <c r="AF66" i="9"/>
  <c r="AF24" i="9"/>
  <c r="AF23" i="9"/>
  <c r="AF22" i="9"/>
  <c r="AG15" i="4" l="1"/>
  <c r="AG10" i="4" s="1"/>
  <c r="AH15" i="4"/>
  <c r="AH10" i="4" s="1"/>
  <c r="AG10" i="7"/>
  <c r="AG10" i="6"/>
  <c r="AG10" i="5"/>
  <c r="AG131" i="4"/>
  <c r="AG15" i="9"/>
  <c r="AG10" i="9" s="1"/>
  <c r="AF69" i="9"/>
  <c r="AF25" i="9"/>
  <c r="AF111" i="8"/>
  <c r="AF105" i="8"/>
  <c r="AF91" i="8"/>
  <c r="AF69" i="8"/>
  <c r="AF19" i="8" s="1"/>
  <c r="AF64" i="8"/>
  <c r="AF53" i="8"/>
  <c r="AF49" i="8"/>
  <c r="AF41" i="8"/>
  <c r="AF33" i="8"/>
  <c r="AF25" i="8"/>
  <c r="AF18" i="8" s="1"/>
  <c r="AF111" i="7"/>
  <c r="AF105" i="7"/>
  <c r="AF91" i="7"/>
  <c r="AF69" i="7"/>
  <c r="AF64" i="7"/>
  <c r="AF53" i="7"/>
  <c r="AF49" i="7"/>
  <c r="AF41" i="7"/>
  <c r="AF33" i="7"/>
  <c r="AF25" i="7"/>
  <c r="AF111" i="6"/>
  <c r="AF105" i="6"/>
  <c r="AF91" i="6"/>
  <c r="AF69" i="6"/>
  <c r="AF64" i="6"/>
  <c r="AF53" i="6"/>
  <c r="AF49" i="6"/>
  <c r="AF41" i="6"/>
  <c r="AF33" i="6"/>
  <c r="AF25" i="6"/>
  <c r="AF111" i="5"/>
  <c r="AF105" i="5"/>
  <c r="AF91" i="5"/>
  <c r="AF69" i="5"/>
  <c r="AF64" i="5"/>
  <c r="AF53" i="5"/>
  <c r="AF49" i="5"/>
  <c r="AF41" i="5"/>
  <c r="AF33" i="5"/>
  <c r="AF25" i="5"/>
  <c r="AF79" i="4"/>
  <c r="AF80" i="4"/>
  <c r="AF81" i="4"/>
  <c r="AF82" i="4"/>
  <c r="AF83" i="4"/>
  <c r="AF84" i="4"/>
  <c r="AF85" i="4"/>
  <c r="AF86" i="4"/>
  <c r="AF87" i="4"/>
  <c r="AF88" i="4"/>
  <c r="AF89" i="4"/>
  <c r="AF90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8" i="4"/>
  <c r="AF109" i="4"/>
  <c r="AF110" i="4"/>
  <c r="AF339" i="4"/>
  <c r="AF333" i="4"/>
  <c r="AF319" i="4"/>
  <c r="AF297" i="4"/>
  <c r="AF247" i="4" s="1"/>
  <c r="AF292" i="4"/>
  <c r="AF281" i="4"/>
  <c r="AF277" i="4"/>
  <c r="AF269" i="4"/>
  <c r="AF261" i="4"/>
  <c r="AF253" i="4"/>
  <c r="AF246" i="4" s="1"/>
  <c r="AF232" i="4"/>
  <c r="AF226" i="4"/>
  <c r="AF196" i="4"/>
  <c r="AF190" i="4"/>
  <c r="AF185" i="4"/>
  <c r="AF174" i="4"/>
  <c r="AF170" i="4"/>
  <c r="AF162" i="4"/>
  <c r="AF154" i="4"/>
  <c r="AF146" i="4"/>
  <c r="AF63" i="4"/>
  <c r="AF62" i="4"/>
  <c r="AF61" i="4"/>
  <c r="AF60" i="4"/>
  <c r="AF59" i="4"/>
  <c r="AF58" i="4"/>
  <c r="AF57" i="4"/>
  <c r="AF56" i="4"/>
  <c r="AF55" i="4"/>
  <c r="AF52" i="4"/>
  <c r="AF51" i="4"/>
  <c r="AF48" i="4"/>
  <c r="AF48" i="9" s="1"/>
  <c r="AF47" i="4"/>
  <c r="AF47" i="9" s="1"/>
  <c r="AF46" i="4"/>
  <c r="AF46" i="9" s="1"/>
  <c r="AF45" i="4"/>
  <c r="AF44" i="4"/>
  <c r="AF43" i="4"/>
  <c r="AF40" i="4"/>
  <c r="AF40" i="9" s="1"/>
  <c r="AF39" i="4"/>
  <c r="AF39" i="9" s="1"/>
  <c r="AF38" i="4"/>
  <c r="AF38" i="9" s="1"/>
  <c r="AF37" i="4"/>
  <c r="AF37" i="9" s="1"/>
  <c r="AF36" i="4"/>
  <c r="AF35" i="4"/>
  <c r="AF32" i="4"/>
  <c r="AF31" i="4"/>
  <c r="AF30" i="4"/>
  <c r="AF29" i="4"/>
  <c r="AF28" i="4"/>
  <c r="AF27" i="4"/>
  <c r="AF18" i="5" l="1"/>
  <c r="AF110" i="9"/>
  <c r="AF109" i="9"/>
  <c r="AF108" i="9"/>
  <c r="AF93" i="9"/>
  <c r="AF197" i="4"/>
  <c r="AF94" i="9"/>
  <c r="AF79" i="9"/>
  <c r="AF140" i="4"/>
  <c r="AF60" i="9"/>
  <c r="AF55" i="9"/>
  <c r="AF61" i="9"/>
  <c r="AF56" i="9"/>
  <c r="AF62" i="9"/>
  <c r="AF57" i="9"/>
  <c r="AF63" i="9"/>
  <c r="AF58" i="9"/>
  <c r="AF59" i="9"/>
  <c r="AF51" i="9"/>
  <c r="AF52" i="9"/>
  <c r="AF43" i="9"/>
  <c r="AF44" i="9"/>
  <c r="AF45" i="9"/>
  <c r="AF36" i="9"/>
  <c r="AF27" i="9"/>
  <c r="AF28" i="9"/>
  <c r="AF29" i="9"/>
  <c r="AF30" i="9"/>
  <c r="AF31" i="9"/>
  <c r="AF32" i="9"/>
  <c r="AF139" i="4"/>
  <c r="AF304" i="4"/>
  <c r="AF103" i="9"/>
  <c r="AF97" i="9"/>
  <c r="AF96" i="9"/>
  <c r="AF101" i="9"/>
  <c r="AF95" i="9"/>
  <c r="AF104" i="9"/>
  <c r="AF98" i="9"/>
  <c r="AF303" i="4"/>
  <c r="AF241" i="4" s="1"/>
  <c r="AF82" i="9"/>
  <c r="AF87" i="9"/>
  <c r="AF81" i="9"/>
  <c r="AF86" i="9"/>
  <c r="AF80" i="9"/>
  <c r="AF76" i="5"/>
  <c r="AF75" i="5"/>
  <c r="AF19" i="5"/>
  <c r="AF76" i="6"/>
  <c r="AF75" i="6"/>
  <c r="AF19" i="6"/>
  <c r="AF18" i="6"/>
  <c r="AF76" i="8"/>
  <c r="AF75" i="8"/>
  <c r="AF18" i="9"/>
  <c r="AF19" i="9"/>
  <c r="AF111" i="4"/>
  <c r="AF88" i="9"/>
  <c r="AF90" i="9"/>
  <c r="AF89" i="9"/>
  <c r="AF100" i="9"/>
  <c r="AF102" i="9"/>
  <c r="AF84" i="9"/>
  <c r="AF83" i="9"/>
  <c r="AF99" i="9"/>
  <c r="AF85" i="9"/>
  <c r="AF53" i="4"/>
  <c r="AF41" i="4"/>
  <c r="AF35" i="9"/>
  <c r="AF75" i="7"/>
  <c r="AF76" i="7"/>
  <c r="AF18" i="7"/>
  <c r="AF19" i="7"/>
  <c r="AF25" i="4"/>
  <c r="AF20" i="8"/>
  <c r="AF105" i="4"/>
  <c r="AF91" i="4"/>
  <c r="AF69" i="4"/>
  <c r="AF64" i="4"/>
  <c r="AF49" i="4"/>
  <c r="AF33" i="4"/>
  <c r="AF248" i="4"/>
  <c r="AF13" i="8" l="1"/>
  <c r="AF53" i="9"/>
  <c r="AF111" i="9"/>
  <c r="AF198" i="4"/>
  <c r="AF141" i="4"/>
  <c r="AF64" i="9"/>
  <c r="AF134" i="4"/>
  <c r="AF33" i="9"/>
  <c r="AF49" i="9"/>
  <c r="AF305" i="4"/>
  <c r="AF242" i="4"/>
  <c r="AF135" i="4"/>
  <c r="AF19" i="4"/>
  <c r="AF18" i="4"/>
  <c r="AF76" i="4"/>
  <c r="AF75" i="4"/>
  <c r="AF13" i="5"/>
  <c r="AF14" i="5"/>
  <c r="AF77" i="5"/>
  <c r="AF20" i="5"/>
  <c r="AF20" i="6"/>
  <c r="AF13" i="6"/>
  <c r="AF77" i="6"/>
  <c r="AF14" i="6"/>
  <c r="AF77" i="8"/>
  <c r="AF14" i="8"/>
  <c r="AF13" i="7"/>
  <c r="AF14" i="7"/>
  <c r="AF20" i="9"/>
  <c r="AF41" i="9"/>
  <c r="AF105" i="9"/>
  <c r="AF91" i="9"/>
  <c r="AF77" i="7"/>
  <c r="AF20" i="7"/>
  <c r="AF243" i="4" l="1"/>
  <c r="AF238" i="4" s="1"/>
  <c r="AF20" i="4"/>
  <c r="AF136" i="4"/>
  <c r="AF77" i="4"/>
  <c r="AF14" i="4"/>
  <c r="AF13" i="4"/>
  <c r="AF15" i="5"/>
  <c r="AF15" i="6"/>
  <c r="AF15" i="8"/>
  <c r="AF10" i="8" s="1"/>
  <c r="AF15" i="7"/>
  <c r="AF75" i="9"/>
  <c r="AF76" i="9"/>
  <c r="AE98" i="7"/>
  <c r="AF10" i="7" l="1"/>
  <c r="AF131" i="4"/>
  <c r="AF15" i="4"/>
  <c r="AF10" i="4" s="1"/>
  <c r="AF10" i="5"/>
  <c r="AF10" i="6"/>
  <c r="AF14" i="9"/>
  <c r="AF77" i="9"/>
  <c r="AF13" i="9"/>
  <c r="AE22" i="4"/>
  <c r="AF15" i="9" l="1"/>
  <c r="AE339" i="4"/>
  <c r="AE333" i="4"/>
  <c r="AE319" i="4"/>
  <c r="AE297" i="4"/>
  <c r="AE247" i="4" s="1"/>
  <c r="AE292" i="4"/>
  <c r="AE281" i="4"/>
  <c r="AE277" i="4"/>
  <c r="AE269" i="4"/>
  <c r="AE261" i="4"/>
  <c r="AE253" i="4"/>
  <c r="AE246" i="4" s="1"/>
  <c r="AE232" i="4"/>
  <c r="AE226" i="4"/>
  <c r="AE196" i="4"/>
  <c r="AE190" i="4"/>
  <c r="AE185" i="4"/>
  <c r="AE174" i="4"/>
  <c r="AE170" i="4"/>
  <c r="AE162" i="4"/>
  <c r="AE154" i="4"/>
  <c r="AE146" i="4"/>
  <c r="AE110" i="4"/>
  <c r="AE109" i="4"/>
  <c r="AE108" i="4"/>
  <c r="AE104" i="4"/>
  <c r="AE103" i="4"/>
  <c r="AE102" i="4"/>
  <c r="AE101" i="4"/>
  <c r="AE100" i="4"/>
  <c r="AE99" i="4"/>
  <c r="AE98" i="4"/>
  <c r="AE97" i="4"/>
  <c r="AE96" i="4"/>
  <c r="AE95" i="4"/>
  <c r="AE94" i="4"/>
  <c r="AE93" i="4"/>
  <c r="AE90" i="4"/>
  <c r="AE89" i="4"/>
  <c r="AE88" i="4"/>
  <c r="AE87" i="4"/>
  <c r="AE86" i="4"/>
  <c r="AE85" i="4"/>
  <c r="AE84" i="4"/>
  <c r="AE83" i="4"/>
  <c r="AE82" i="4"/>
  <c r="AE81" i="4"/>
  <c r="AE80" i="4"/>
  <c r="AE79" i="4"/>
  <c r="AE68" i="4"/>
  <c r="AE67" i="4"/>
  <c r="AE66" i="4"/>
  <c r="AE63" i="4"/>
  <c r="AE62" i="4"/>
  <c r="AE61" i="4"/>
  <c r="AE60" i="4"/>
  <c r="AE59" i="4"/>
  <c r="AE58" i="4"/>
  <c r="AE57" i="4"/>
  <c r="AE56" i="4"/>
  <c r="AE55" i="4"/>
  <c r="AE52" i="4"/>
  <c r="AE51" i="4"/>
  <c r="AE48" i="4"/>
  <c r="AE48" i="9" s="1"/>
  <c r="AE47" i="4"/>
  <c r="AE47" i="9" s="1"/>
  <c r="AE46" i="4"/>
  <c r="AE46" i="9" s="1"/>
  <c r="AE45" i="4"/>
  <c r="AE44" i="4"/>
  <c r="AE43" i="4"/>
  <c r="AE40" i="4"/>
  <c r="AE40" i="9" s="1"/>
  <c r="AE39" i="4"/>
  <c r="AE39" i="9" s="1"/>
  <c r="AE38" i="4"/>
  <c r="AE38" i="9" s="1"/>
  <c r="AE37" i="4"/>
  <c r="AE37" i="9" s="1"/>
  <c r="AE36" i="4"/>
  <c r="AE35" i="4"/>
  <c r="AE32" i="4"/>
  <c r="AE31" i="4"/>
  <c r="AE30" i="4"/>
  <c r="AE29" i="4"/>
  <c r="AE28" i="4"/>
  <c r="AE27" i="4"/>
  <c r="AE24" i="4"/>
  <c r="AE23" i="4"/>
  <c r="AE22" i="9"/>
  <c r="AE111" i="5"/>
  <c r="AE105" i="5"/>
  <c r="AE91" i="5"/>
  <c r="AE69" i="5"/>
  <c r="AE64" i="5"/>
  <c r="AE53" i="5"/>
  <c r="AE49" i="5"/>
  <c r="AE41" i="5"/>
  <c r="AE33" i="5"/>
  <c r="AE25" i="5"/>
  <c r="AE111" i="6"/>
  <c r="AE105" i="6"/>
  <c r="AE91" i="6"/>
  <c r="AE69" i="6"/>
  <c r="AE64" i="6"/>
  <c r="AE53" i="6"/>
  <c r="AE49" i="6"/>
  <c r="AE41" i="6"/>
  <c r="AE33" i="6"/>
  <c r="AE25" i="6"/>
  <c r="AE111" i="7"/>
  <c r="AE105" i="7"/>
  <c r="AE91" i="7"/>
  <c r="AE69" i="7"/>
  <c r="AE64" i="7"/>
  <c r="AE53" i="7"/>
  <c r="AE49" i="7"/>
  <c r="AE41" i="7"/>
  <c r="AE33" i="7"/>
  <c r="AE25" i="7"/>
  <c r="AE111" i="8"/>
  <c r="AE105" i="8"/>
  <c r="AE91" i="8"/>
  <c r="AE69" i="8"/>
  <c r="AE19" i="8" s="1"/>
  <c r="AE64" i="8"/>
  <c r="AE53" i="8"/>
  <c r="AE49" i="8"/>
  <c r="AE41" i="8"/>
  <c r="AE33" i="8"/>
  <c r="AE25" i="8"/>
  <c r="AE18" i="8" s="1"/>
  <c r="AE43" i="9" l="1"/>
  <c r="AE59" i="9"/>
  <c r="AE83" i="9"/>
  <c r="AE89" i="9"/>
  <c r="AE97" i="9"/>
  <c r="AE103" i="9"/>
  <c r="AE28" i="9"/>
  <c r="AE36" i="9"/>
  <c r="AE44" i="9"/>
  <c r="AE52" i="9"/>
  <c r="AE60" i="9"/>
  <c r="AE68" i="9"/>
  <c r="AE84" i="9"/>
  <c r="AE90" i="9"/>
  <c r="AE98" i="9"/>
  <c r="AE104" i="9"/>
  <c r="AE197" i="4"/>
  <c r="AE29" i="9"/>
  <c r="AE45" i="9"/>
  <c r="AE55" i="9"/>
  <c r="AE61" i="9"/>
  <c r="AE85" i="9"/>
  <c r="AE99" i="9"/>
  <c r="AE30" i="9"/>
  <c r="AE56" i="9"/>
  <c r="AE62" i="9"/>
  <c r="AE80" i="9"/>
  <c r="AE86" i="9"/>
  <c r="AE94" i="9"/>
  <c r="AE100" i="9"/>
  <c r="AE109" i="9"/>
  <c r="AE23" i="9"/>
  <c r="AE31" i="9"/>
  <c r="AE57" i="9"/>
  <c r="AE63" i="9"/>
  <c r="AE81" i="9"/>
  <c r="AE87" i="9"/>
  <c r="AE95" i="9"/>
  <c r="AE101" i="9"/>
  <c r="AE110" i="9"/>
  <c r="AE303" i="4"/>
  <c r="AE32" i="9"/>
  <c r="AE58" i="9"/>
  <c r="AE66" i="9"/>
  <c r="AE82" i="9"/>
  <c r="AE88" i="9"/>
  <c r="AE96" i="9"/>
  <c r="AE102" i="9"/>
  <c r="AE139" i="4"/>
  <c r="AE134" i="4" s="1"/>
  <c r="AE140" i="4"/>
  <c r="AE304" i="4"/>
  <c r="AE242" i="4" s="1"/>
  <c r="AE51" i="9"/>
  <c r="AE53" i="9" s="1"/>
  <c r="AE18" i="5"/>
  <c r="AE19" i="5"/>
  <c r="AE75" i="5"/>
  <c r="AE76" i="5"/>
  <c r="AE18" i="6"/>
  <c r="AE19" i="6"/>
  <c r="AE76" i="6"/>
  <c r="AE75" i="6"/>
  <c r="AE76" i="8"/>
  <c r="AE14" i="8" s="1"/>
  <c r="AE20" i="8"/>
  <c r="AE75" i="8"/>
  <c r="AE13" i="8" s="1"/>
  <c r="AF10" i="9"/>
  <c r="AE19" i="7"/>
  <c r="AE75" i="7"/>
  <c r="AE18" i="7"/>
  <c r="AE76" i="7"/>
  <c r="AE248" i="4"/>
  <c r="AE33" i="4"/>
  <c r="AE41" i="4"/>
  <c r="AE69" i="4"/>
  <c r="AE105" i="4"/>
  <c r="AE25" i="4"/>
  <c r="AE111" i="4"/>
  <c r="AE108" i="9"/>
  <c r="AE93" i="9"/>
  <c r="AE91" i="4"/>
  <c r="AE79" i="9"/>
  <c r="AE141" i="4"/>
  <c r="AE67" i="9"/>
  <c r="AE64" i="4"/>
  <c r="AE53" i="4"/>
  <c r="AE49" i="4"/>
  <c r="AE35" i="9"/>
  <c r="AE27" i="9"/>
  <c r="AE24" i="9"/>
  <c r="AD108" i="4"/>
  <c r="AD108" i="9" s="1"/>
  <c r="AD109" i="4"/>
  <c r="AD109" i="9" s="1"/>
  <c r="AD110" i="4"/>
  <c r="AD110" i="9" s="1"/>
  <c r="AD93" i="4"/>
  <c r="AD93" i="9" s="1"/>
  <c r="AD94" i="4"/>
  <c r="AD94" i="9" s="1"/>
  <c r="AD95" i="4"/>
  <c r="AD95" i="9" s="1"/>
  <c r="AD96" i="4"/>
  <c r="AD96" i="9" s="1"/>
  <c r="AD97" i="4"/>
  <c r="AD97" i="9" s="1"/>
  <c r="AD98" i="4"/>
  <c r="AD98" i="9" s="1"/>
  <c r="AD99" i="4"/>
  <c r="AD99" i="9" s="1"/>
  <c r="AD100" i="4"/>
  <c r="AD100" i="9" s="1"/>
  <c r="AD101" i="4"/>
  <c r="AD101" i="9" s="1"/>
  <c r="AD102" i="4"/>
  <c r="AD102" i="9" s="1"/>
  <c r="AD103" i="4"/>
  <c r="AD103" i="9" s="1"/>
  <c r="AD104" i="4"/>
  <c r="AD104" i="9" s="1"/>
  <c r="AD79" i="4"/>
  <c r="AD79" i="9" s="1"/>
  <c r="AD80" i="4"/>
  <c r="AD80" i="9" s="1"/>
  <c r="AD81" i="4"/>
  <c r="AD81" i="9" s="1"/>
  <c r="AD82" i="4"/>
  <c r="AD82" i="9" s="1"/>
  <c r="AD83" i="4"/>
  <c r="AD83" i="9" s="1"/>
  <c r="AD84" i="4"/>
  <c r="AD84" i="9" s="1"/>
  <c r="AD85" i="4"/>
  <c r="AD85" i="9" s="1"/>
  <c r="AD86" i="4"/>
  <c r="AD86" i="9" s="1"/>
  <c r="AD87" i="4"/>
  <c r="AD87" i="9" s="1"/>
  <c r="AD88" i="4"/>
  <c r="AD88" i="9" s="1"/>
  <c r="AD89" i="4"/>
  <c r="AD89" i="9" s="1"/>
  <c r="AD90" i="4"/>
  <c r="AD90" i="9" s="1"/>
  <c r="AD66" i="4"/>
  <c r="AD66" i="9" s="1"/>
  <c r="AD67" i="4"/>
  <c r="AD67" i="9" s="1"/>
  <c r="AD68" i="4"/>
  <c r="AD68" i="9" s="1"/>
  <c r="AD55" i="4"/>
  <c r="AD55" i="9" s="1"/>
  <c r="AD56" i="4"/>
  <c r="AD56" i="9" s="1"/>
  <c r="AD57" i="4"/>
  <c r="AD57" i="9" s="1"/>
  <c r="AD58" i="4"/>
  <c r="AD58" i="9" s="1"/>
  <c r="AD59" i="4"/>
  <c r="AD59" i="9" s="1"/>
  <c r="AD60" i="4"/>
  <c r="AD60" i="9" s="1"/>
  <c r="AD61" i="4"/>
  <c r="AD61" i="9" s="1"/>
  <c r="AD62" i="4"/>
  <c r="AD62" i="9" s="1"/>
  <c r="AD63" i="4"/>
  <c r="AD63" i="9" s="1"/>
  <c r="AD51" i="4"/>
  <c r="AD51" i="9" s="1"/>
  <c r="AD52" i="4"/>
  <c r="AD52" i="9" s="1"/>
  <c r="AD43" i="4"/>
  <c r="AD43" i="9" s="1"/>
  <c r="AD44" i="4"/>
  <c r="AD44" i="9" s="1"/>
  <c r="AD45" i="4"/>
  <c r="AD45" i="9" s="1"/>
  <c r="AD35" i="4"/>
  <c r="AD35" i="9" s="1"/>
  <c r="AD36" i="4"/>
  <c r="AD36" i="9" s="1"/>
  <c r="AD27" i="4"/>
  <c r="AD28" i="4"/>
  <c r="AD28" i="9" s="1"/>
  <c r="AD29" i="4"/>
  <c r="AD29" i="9" s="1"/>
  <c r="AD30" i="4"/>
  <c r="AD30" i="9" s="1"/>
  <c r="AD31" i="4"/>
  <c r="AD31" i="9" s="1"/>
  <c r="AD32" i="4"/>
  <c r="AD32" i="9" s="1"/>
  <c r="AD22" i="4"/>
  <c r="AD23" i="4"/>
  <c r="AD23" i="9" s="1"/>
  <c r="AD24" i="4"/>
  <c r="AD24" i="9" s="1"/>
  <c r="AD339" i="4"/>
  <c r="AD333" i="4"/>
  <c r="AD304" i="4" s="1"/>
  <c r="AD319" i="4"/>
  <c r="AD303" i="4" s="1"/>
  <c r="AD297" i="4"/>
  <c r="AD247" i="4" s="1"/>
  <c r="AD292" i="4"/>
  <c r="AD281" i="4"/>
  <c r="AD277" i="4"/>
  <c r="AD269" i="4"/>
  <c r="AD261" i="4"/>
  <c r="AD253" i="4"/>
  <c r="AD246" i="4" s="1"/>
  <c r="AD232" i="4"/>
  <c r="AD226" i="4"/>
  <c r="AD197" i="4" s="1"/>
  <c r="AD196" i="4"/>
  <c r="AD190" i="4"/>
  <c r="AD140" i="4" s="1"/>
  <c r="AD185" i="4"/>
  <c r="AD174" i="4"/>
  <c r="AD170" i="4"/>
  <c r="AD162" i="4"/>
  <c r="AD154" i="4"/>
  <c r="AD146" i="4"/>
  <c r="AD139" i="4" s="1"/>
  <c r="AD46" i="4"/>
  <c r="AD46" i="9" s="1"/>
  <c r="AD47" i="4"/>
  <c r="AD47" i="9" s="1"/>
  <c r="AD48" i="4"/>
  <c r="AD48" i="9" s="1"/>
  <c r="AD37" i="4"/>
  <c r="AD37" i="9" s="1"/>
  <c r="AD38" i="4"/>
  <c r="AD38" i="9" s="1"/>
  <c r="AD39" i="4"/>
  <c r="AD39" i="9" s="1"/>
  <c r="AD40" i="4"/>
  <c r="AD40" i="9" s="1"/>
  <c r="AD111" i="5"/>
  <c r="AD105" i="5"/>
  <c r="AD76" i="5" s="1"/>
  <c r="AD91" i="5"/>
  <c r="AD75" i="5" s="1"/>
  <c r="AD69" i="5"/>
  <c r="AD19" i="5" s="1"/>
  <c r="AD64" i="5"/>
  <c r="AD53" i="5"/>
  <c r="AD49" i="5"/>
  <c r="AD41" i="5"/>
  <c r="AD33" i="5"/>
  <c r="AD25" i="5"/>
  <c r="AD18" i="5" s="1"/>
  <c r="AD111" i="6"/>
  <c r="AD105" i="6"/>
  <c r="AD76" i="6" s="1"/>
  <c r="AD91" i="6"/>
  <c r="AD75" i="6" s="1"/>
  <c r="AD69" i="6"/>
  <c r="AD19" i="6" s="1"/>
  <c r="AD64" i="6"/>
  <c r="AD53" i="6"/>
  <c r="AD49" i="6"/>
  <c r="AD41" i="6"/>
  <c r="AD33" i="6"/>
  <c r="AD25" i="6"/>
  <c r="AD18" i="6" s="1"/>
  <c r="AD111" i="7"/>
  <c r="AD105" i="7"/>
  <c r="AD76" i="7" s="1"/>
  <c r="AD91" i="7"/>
  <c r="AD75" i="7" s="1"/>
  <c r="AD69" i="7"/>
  <c r="AD19" i="7" s="1"/>
  <c r="AD64" i="7"/>
  <c r="AD53" i="7"/>
  <c r="AD49" i="7"/>
  <c r="AD41" i="7"/>
  <c r="AD33" i="7"/>
  <c r="AD25" i="7"/>
  <c r="AD18" i="7" s="1"/>
  <c r="AD20" i="7" s="1"/>
  <c r="AD111" i="8"/>
  <c r="AD105" i="8"/>
  <c r="AD76" i="8" s="1"/>
  <c r="AD91" i="8"/>
  <c r="AD75" i="8" s="1"/>
  <c r="AD69" i="8"/>
  <c r="AD19" i="8" s="1"/>
  <c r="AD64" i="8"/>
  <c r="AD53" i="8"/>
  <c r="AD49" i="8"/>
  <c r="AD41" i="8"/>
  <c r="AD33" i="8"/>
  <c r="AD25" i="8"/>
  <c r="AD18" i="8" s="1"/>
  <c r="AC52" i="5"/>
  <c r="AC51" i="5"/>
  <c r="AC52" i="6"/>
  <c r="AC51" i="6"/>
  <c r="AC79" i="4"/>
  <c r="AC79" i="9" s="1"/>
  <c r="AC22" i="4"/>
  <c r="AC22" i="9" s="1"/>
  <c r="AC111" i="8"/>
  <c r="AC105" i="8"/>
  <c r="AC76" i="8" s="1"/>
  <c r="AC91" i="8"/>
  <c r="AC75" i="8" s="1"/>
  <c r="AC69" i="8"/>
  <c r="AC19" i="8" s="1"/>
  <c r="AC64" i="8"/>
  <c r="AC53" i="8"/>
  <c r="AC49" i="8"/>
  <c r="AC41" i="8"/>
  <c r="AC33" i="8"/>
  <c r="AC25" i="8"/>
  <c r="AC18" i="8" s="1"/>
  <c r="AC111" i="7"/>
  <c r="AC105" i="7"/>
  <c r="AC76" i="7" s="1"/>
  <c r="AC91" i="7"/>
  <c r="AC75" i="7" s="1"/>
  <c r="AC69" i="7"/>
  <c r="AC19" i="7" s="1"/>
  <c r="AC64" i="7"/>
  <c r="AC53" i="7"/>
  <c r="AC49" i="7"/>
  <c r="AC41" i="7"/>
  <c r="AC33" i="7"/>
  <c r="AC25" i="7"/>
  <c r="AC18" i="7" s="1"/>
  <c r="AC111" i="6"/>
  <c r="AC105" i="6"/>
  <c r="AC76" i="6" s="1"/>
  <c r="AC91" i="6"/>
  <c r="AC75" i="6" s="1"/>
  <c r="AC69" i="6"/>
  <c r="AC19" i="6" s="1"/>
  <c r="AC64" i="6"/>
  <c r="AC49" i="6"/>
  <c r="AC41" i="6"/>
  <c r="AC33" i="6"/>
  <c r="AC25" i="6"/>
  <c r="AC18" i="6" s="1"/>
  <c r="AC111" i="5"/>
  <c r="AC105" i="5"/>
  <c r="AC76" i="5" s="1"/>
  <c r="AC91" i="5"/>
  <c r="AC75" i="5" s="1"/>
  <c r="AC69" i="5"/>
  <c r="AC19" i="5" s="1"/>
  <c r="AC64" i="5"/>
  <c r="AC49" i="5"/>
  <c r="AC41" i="5"/>
  <c r="AC33" i="5"/>
  <c r="AC25" i="5"/>
  <c r="AC18" i="5" s="1"/>
  <c r="AC339" i="4"/>
  <c r="AC333" i="4"/>
  <c r="AC304" i="4" s="1"/>
  <c r="AC319" i="4"/>
  <c r="AC303" i="4" s="1"/>
  <c r="AC297" i="4"/>
  <c r="AC247" i="4" s="1"/>
  <c r="AC292" i="4"/>
  <c r="AC281" i="4"/>
  <c r="AC277" i="4"/>
  <c r="AC269" i="4"/>
  <c r="AC261" i="4"/>
  <c r="AC253" i="4"/>
  <c r="AC246" i="4" s="1"/>
  <c r="AC232" i="4"/>
  <c r="AC226" i="4"/>
  <c r="AC197" i="4" s="1"/>
  <c r="AC212" i="4"/>
  <c r="AC196" i="4" s="1"/>
  <c r="AC190" i="4"/>
  <c r="AC140" i="4" s="1"/>
  <c r="AC185" i="4"/>
  <c r="AC174" i="4"/>
  <c r="AC170" i="4"/>
  <c r="AC162" i="4"/>
  <c r="AC154" i="4"/>
  <c r="AC146" i="4"/>
  <c r="AC139" i="4" s="1"/>
  <c r="AC110" i="4"/>
  <c r="AC110" i="9" s="1"/>
  <c r="AC109" i="4"/>
  <c r="AC109" i="9" s="1"/>
  <c r="AC108" i="4"/>
  <c r="AC104" i="4"/>
  <c r="AC104" i="9" s="1"/>
  <c r="AC103" i="4"/>
  <c r="AC103" i="9" s="1"/>
  <c r="AC102" i="4"/>
  <c r="AC102" i="9" s="1"/>
  <c r="AC101" i="4"/>
  <c r="AC101" i="9" s="1"/>
  <c r="AC100" i="4"/>
  <c r="AC100" i="9" s="1"/>
  <c r="AC99" i="4"/>
  <c r="AC99" i="9" s="1"/>
  <c r="AC98" i="4"/>
  <c r="AC98" i="9" s="1"/>
  <c r="AC97" i="4"/>
  <c r="AC97" i="9" s="1"/>
  <c r="AC96" i="4"/>
  <c r="AC96" i="9" s="1"/>
  <c r="AC95" i="4"/>
  <c r="AC95" i="9" s="1"/>
  <c r="AC94" i="4"/>
  <c r="AC94" i="9" s="1"/>
  <c r="AC93" i="4"/>
  <c r="AC93" i="9" s="1"/>
  <c r="AC90" i="4"/>
  <c r="AC90" i="9" s="1"/>
  <c r="AC89" i="4"/>
  <c r="AC89" i="9" s="1"/>
  <c r="AC88" i="4"/>
  <c r="AC88" i="9" s="1"/>
  <c r="AC87" i="4"/>
  <c r="AC87" i="9" s="1"/>
  <c r="AC86" i="4"/>
  <c r="AC86" i="9" s="1"/>
  <c r="AC85" i="4"/>
  <c r="AC85" i="9" s="1"/>
  <c r="AC84" i="4"/>
  <c r="AC84" i="9" s="1"/>
  <c r="AC83" i="4"/>
  <c r="AC83" i="9" s="1"/>
  <c r="AC82" i="4"/>
  <c r="AC82" i="9" s="1"/>
  <c r="AC81" i="4"/>
  <c r="AC81" i="9" s="1"/>
  <c r="AC80" i="4"/>
  <c r="AC80" i="9" s="1"/>
  <c r="AC68" i="4"/>
  <c r="AC68" i="9" s="1"/>
  <c r="AC67" i="4"/>
  <c r="AC67" i="9" s="1"/>
  <c r="AC66" i="4"/>
  <c r="AC66" i="9" s="1"/>
  <c r="AC63" i="4"/>
  <c r="AC63" i="9" s="1"/>
  <c r="AC62" i="4"/>
  <c r="AC62" i="9" s="1"/>
  <c r="AC61" i="4"/>
  <c r="AC61" i="9" s="1"/>
  <c r="AC60" i="4"/>
  <c r="AC60" i="9" s="1"/>
  <c r="AC59" i="4"/>
  <c r="AC59" i="9" s="1"/>
  <c r="AC58" i="4"/>
  <c r="AC57" i="4"/>
  <c r="AC57" i="9"/>
  <c r="AC56" i="4"/>
  <c r="AC56" i="9" s="1"/>
  <c r="AC55" i="4"/>
  <c r="AC55" i="9" s="1"/>
  <c r="AC52" i="4"/>
  <c r="AC51" i="4"/>
  <c r="AC48" i="4"/>
  <c r="AC48" i="9" s="1"/>
  <c r="AC47" i="4"/>
  <c r="AC47" i="9" s="1"/>
  <c r="AC46" i="4"/>
  <c r="AC46" i="9" s="1"/>
  <c r="AC45" i="4"/>
  <c r="AC45" i="9" s="1"/>
  <c r="AC44" i="4"/>
  <c r="AC44" i="9" s="1"/>
  <c r="AC43" i="4"/>
  <c r="AC43" i="9" s="1"/>
  <c r="AC40" i="4"/>
  <c r="AC40" i="9" s="1"/>
  <c r="AC39" i="4"/>
  <c r="AC39" i="9" s="1"/>
  <c r="AC38" i="4"/>
  <c r="AC38" i="9" s="1"/>
  <c r="AC37" i="4"/>
  <c r="AC37" i="9" s="1"/>
  <c r="AC36" i="4"/>
  <c r="AC36" i="9" s="1"/>
  <c r="AC35" i="4"/>
  <c r="AC35" i="9" s="1"/>
  <c r="AC32" i="4"/>
  <c r="AC32" i="9" s="1"/>
  <c r="AC31" i="4"/>
  <c r="AC31" i="9" s="1"/>
  <c r="AC30" i="4"/>
  <c r="AC30" i="9" s="1"/>
  <c r="AC29" i="4"/>
  <c r="AC29" i="9" s="1"/>
  <c r="AC28" i="4"/>
  <c r="AC28" i="9" s="1"/>
  <c r="AC27" i="4"/>
  <c r="AC24" i="4"/>
  <c r="AC24" i="9" s="1"/>
  <c r="AC23" i="4"/>
  <c r="AC23" i="9" s="1"/>
  <c r="AB339" i="4"/>
  <c r="AB333" i="4"/>
  <c r="AB304" i="4" s="1"/>
  <c r="AB319" i="4"/>
  <c r="AB303" i="4" s="1"/>
  <c r="AB297" i="4"/>
  <c r="AB247" i="4" s="1"/>
  <c r="AB292" i="4"/>
  <c r="AB281" i="4"/>
  <c r="AB277" i="4"/>
  <c r="AB269" i="4"/>
  <c r="AB261" i="4"/>
  <c r="AB253" i="4"/>
  <c r="AB246" i="4" s="1"/>
  <c r="AB232" i="4"/>
  <c r="AB226" i="4"/>
  <c r="AB197" i="4" s="1"/>
  <c r="AB212" i="4"/>
  <c r="AB196" i="4" s="1"/>
  <c r="AB190" i="4"/>
  <c r="AB140" i="4" s="1"/>
  <c r="AB185" i="4"/>
  <c r="AB174" i="4"/>
  <c r="AB170" i="4"/>
  <c r="AB162" i="4"/>
  <c r="AB154" i="4"/>
  <c r="AB146" i="4"/>
  <c r="AB139" i="4" s="1"/>
  <c r="AB141" i="4" s="1"/>
  <c r="AB110" i="4"/>
  <c r="AB109" i="4"/>
  <c r="AB109" i="9" s="1"/>
  <c r="AB108" i="4"/>
  <c r="AB108" i="9" s="1"/>
  <c r="AB104" i="4"/>
  <c r="AB104" i="9" s="1"/>
  <c r="AB103" i="4"/>
  <c r="AB103" i="9" s="1"/>
  <c r="AB102" i="4"/>
  <c r="AB102" i="9" s="1"/>
  <c r="AB101" i="4"/>
  <c r="AB101" i="9" s="1"/>
  <c r="AB100" i="4"/>
  <c r="AB100" i="9" s="1"/>
  <c r="AB99" i="4"/>
  <c r="AB99" i="9" s="1"/>
  <c r="AB98" i="4"/>
  <c r="AB98" i="9" s="1"/>
  <c r="AB97" i="4"/>
  <c r="AB97" i="9" s="1"/>
  <c r="AB96" i="4"/>
  <c r="AB96" i="9" s="1"/>
  <c r="AB95" i="4"/>
  <c r="AB95" i="9" s="1"/>
  <c r="AB94" i="4"/>
  <c r="AB94" i="9" s="1"/>
  <c r="AB93" i="4"/>
  <c r="AB90" i="4"/>
  <c r="AB90" i="9" s="1"/>
  <c r="AB89" i="4"/>
  <c r="AB89" i="9" s="1"/>
  <c r="AB88" i="4"/>
  <c r="AB88" i="9" s="1"/>
  <c r="AB87" i="4"/>
  <c r="AB87" i="9" s="1"/>
  <c r="AB86" i="4"/>
  <c r="AB86" i="9" s="1"/>
  <c r="AB85" i="4"/>
  <c r="AB85" i="9" s="1"/>
  <c r="AB84" i="4"/>
  <c r="AB84" i="9" s="1"/>
  <c r="AB83" i="4"/>
  <c r="AB83" i="9" s="1"/>
  <c r="AB82" i="4"/>
  <c r="AB82" i="9" s="1"/>
  <c r="AB81" i="4"/>
  <c r="AB81" i="9" s="1"/>
  <c r="AB80" i="4"/>
  <c r="AB80" i="9" s="1"/>
  <c r="AB79" i="4"/>
  <c r="AB68" i="4"/>
  <c r="AB68" i="9" s="1"/>
  <c r="AB67" i="4"/>
  <c r="AB67" i="9" s="1"/>
  <c r="AB66" i="4"/>
  <c r="AB66" i="9" s="1"/>
  <c r="AB63" i="4"/>
  <c r="AB63" i="9" s="1"/>
  <c r="AB62" i="4"/>
  <c r="AB62" i="9" s="1"/>
  <c r="AB61" i="4"/>
  <c r="AB61" i="9" s="1"/>
  <c r="AB60" i="4"/>
  <c r="AB60" i="9" s="1"/>
  <c r="AB59" i="4"/>
  <c r="AB59" i="9" s="1"/>
  <c r="AB58" i="4"/>
  <c r="AB58" i="9" s="1"/>
  <c r="AB57" i="4"/>
  <c r="AB57" i="9" s="1"/>
  <c r="AB56" i="4"/>
  <c r="AB56" i="9" s="1"/>
  <c r="AB55" i="4"/>
  <c r="AB55" i="9" s="1"/>
  <c r="AB52" i="4"/>
  <c r="AB52" i="9" s="1"/>
  <c r="AB51" i="4"/>
  <c r="AB51" i="9" s="1"/>
  <c r="AB48" i="4"/>
  <c r="AB48" i="9" s="1"/>
  <c r="AB47" i="4"/>
  <c r="AB47" i="9" s="1"/>
  <c r="AB46" i="4"/>
  <c r="AB46" i="9" s="1"/>
  <c r="AB45" i="4"/>
  <c r="AB45" i="9" s="1"/>
  <c r="AB44" i="4"/>
  <c r="AB44" i="9" s="1"/>
  <c r="AB43" i="4"/>
  <c r="AB43" i="9" s="1"/>
  <c r="AB40" i="4"/>
  <c r="AB40" i="9" s="1"/>
  <c r="AB39" i="4"/>
  <c r="AB39" i="9" s="1"/>
  <c r="AB38" i="4"/>
  <c r="AB38" i="9" s="1"/>
  <c r="AB37" i="4"/>
  <c r="AB37" i="9" s="1"/>
  <c r="AB36" i="4"/>
  <c r="AB36" i="9" s="1"/>
  <c r="AB35" i="4"/>
  <c r="AB32" i="4"/>
  <c r="AB32" i="9" s="1"/>
  <c r="AB31" i="4"/>
  <c r="AB31" i="9" s="1"/>
  <c r="AB30" i="4"/>
  <c r="AB29" i="4"/>
  <c r="AB29" i="9" s="1"/>
  <c r="AB28" i="4"/>
  <c r="AB28" i="9" s="1"/>
  <c r="AB27" i="4"/>
  <c r="AB27" i="9" s="1"/>
  <c r="AB24" i="4"/>
  <c r="AB24" i="9" s="1"/>
  <c r="AB23" i="4"/>
  <c r="AB23" i="9" s="1"/>
  <c r="AB22" i="4"/>
  <c r="AB22" i="9" s="1"/>
  <c r="AB111" i="5"/>
  <c r="AB105" i="5"/>
  <c r="AB76" i="5" s="1"/>
  <c r="AB91" i="5"/>
  <c r="AB75" i="5" s="1"/>
  <c r="AB69" i="5"/>
  <c r="AB19" i="5" s="1"/>
  <c r="AB64" i="5"/>
  <c r="AB53" i="5"/>
  <c r="AB49" i="5"/>
  <c r="AB41" i="5"/>
  <c r="AB33" i="5"/>
  <c r="AB25" i="5"/>
  <c r="AB18" i="5" s="1"/>
  <c r="AB111" i="6"/>
  <c r="AB105" i="6"/>
  <c r="AB76" i="6" s="1"/>
  <c r="AB91" i="6"/>
  <c r="AB75" i="6" s="1"/>
  <c r="AB69" i="6"/>
  <c r="AB19" i="6" s="1"/>
  <c r="AB64" i="6"/>
  <c r="AB53" i="6"/>
  <c r="AB49" i="6"/>
  <c r="AB41" i="6"/>
  <c r="AB33" i="6"/>
  <c r="AB25" i="6"/>
  <c r="AB18" i="6" s="1"/>
  <c r="AB111" i="7"/>
  <c r="AB105" i="7"/>
  <c r="AB76" i="7" s="1"/>
  <c r="AB91" i="7"/>
  <c r="AB75" i="7" s="1"/>
  <c r="AB69" i="7"/>
  <c r="AB19" i="7" s="1"/>
  <c r="AB64" i="7"/>
  <c r="AB53" i="7"/>
  <c r="AB49" i="7"/>
  <c r="AB41" i="7"/>
  <c r="AB33" i="7"/>
  <c r="AB25" i="7"/>
  <c r="AB18" i="7" s="1"/>
  <c r="AB111" i="8"/>
  <c r="AB105" i="8"/>
  <c r="AB76" i="8" s="1"/>
  <c r="AB91" i="8"/>
  <c r="AB75" i="8" s="1"/>
  <c r="AB69" i="8"/>
  <c r="AB19" i="8" s="1"/>
  <c r="AB64" i="8"/>
  <c r="AB53" i="8"/>
  <c r="AB49" i="8"/>
  <c r="AB41" i="8"/>
  <c r="AB33" i="8"/>
  <c r="AB25" i="8"/>
  <c r="AB18" i="8" s="1"/>
  <c r="AB20" i="8" s="1"/>
  <c r="AA319" i="4"/>
  <c r="AA303" i="4" s="1"/>
  <c r="AA339" i="4"/>
  <c r="AA333" i="4"/>
  <c r="AA304" i="4" s="1"/>
  <c r="AA297" i="4"/>
  <c r="AA247" i="4" s="1"/>
  <c r="AA242" i="4" s="1"/>
  <c r="AA292" i="4"/>
  <c r="AA281" i="4"/>
  <c r="AA277" i="4"/>
  <c r="AA269" i="4"/>
  <c r="AA261" i="4"/>
  <c r="AA253" i="4"/>
  <c r="AA246" i="4" s="1"/>
  <c r="AA232" i="4"/>
  <c r="AA226" i="4"/>
  <c r="AA197" i="4" s="1"/>
  <c r="AA212" i="4"/>
  <c r="AA196" i="4" s="1"/>
  <c r="AA190" i="4"/>
  <c r="AA140" i="4" s="1"/>
  <c r="AA185" i="4"/>
  <c r="AA174" i="4"/>
  <c r="AA170" i="4"/>
  <c r="AA162" i="4"/>
  <c r="AA154" i="4"/>
  <c r="AA146" i="4"/>
  <c r="AA139" i="4" s="1"/>
  <c r="AA110" i="4"/>
  <c r="AA110" i="9" s="1"/>
  <c r="AA109" i="4"/>
  <c r="AA109" i="9" s="1"/>
  <c r="AA108" i="4"/>
  <c r="AA104" i="4"/>
  <c r="AA104" i="9" s="1"/>
  <c r="AA103" i="4"/>
  <c r="AA103" i="9" s="1"/>
  <c r="AA102" i="4"/>
  <c r="AA102" i="9" s="1"/>
  <c r="AA101" i="4"/>
  <c r="AA101" i="9" s="1"/>
  <c r="AA100" i="4"/>
  <c r="AA100" i="9" s="1"/>
  <c r="AA99" i="4"/>
  <c r="AA99" i="9" s="1"/>
  <c r="AA98" i="4"/>
  <c r="AA98" i="9"/>
  <c r="AA97" i="4"/>
  <c r="AA97" i="9" s="1"/>
  <c r="AA96" i="4"/>
  <c r="AA96" i="9" s="1"/>
  <c r="AA95" i="4"/>
  <c r="AA95" i="9" s="1"/>
  <c r="AA94" i="4"/>
  <c r="AA94" i="9" s="1"/>
  <c r="AA93" i="4"/>
  <c r="AA93" i="9" s="1"/>
  <c r="AA90" i="4"/>
  <c r="AA90" i="9" s="1"/>
  <c r="AA89" i="4"/>
  <c r="AA89" i="9" s="1"/>
  <c r="AA88" i="4"/>
  <c r="AA88" i="9" s="1"/>
  <c r="AA87" i="4"/>
  <c r="AA87" i="9" s="1"/>
  <c r="AA86" i="4"/>
  <c r="AA86" i="9" s="1"/>
  <c r="AA85" i="4"/>
  <c r="AA85" i="9" s="1"/>
  <c r="AA84" i="4"/>
  <c r="AA84" i="9" s="1"/>
  <c r="AA83" i="4"/>
  <c r="AA83" i="9" s="1"/>
  <c r="AA82" i="4"/>
  <c r="AA82" i="9" s="1"/>
  <c r="AA81" i="4"/>
  <c r="AA80" i="4"/>
  <c r="AA80" i="9" s="1"/>
  <c r="AA79" i="4"/>
  <c r="AA79" i="9" s="1"/>
  <c r="AA68" i="4"/>
  <c r="AA67" i="4"/>
  <c r="AA67" i="9" s="1"/>
  <c r="AA66" i="4"/>
  <c r="AA66" i="9" s="1"/>
  <c r="AA63" i="4"/>
  <c r="AA63" i="9" s="1"/>
  <c r="AA62" i="4"/>
  <c r="AA62" i="9" s="1"/>
  <c r="AA61" i="4"/>
  <c r="AA61" i="9" s="1"/>
  <c r="AA60" i="4"/>
  <c r="AA60" i="9" s="1"/>
  <c r="AA59" i="4"/>
  <c r="AA59" i="9" s="1"/>
  <c r="AA58" i="4"/>
  <c r="AA58" i="9" s="1"/>
  <c r="AA57" i="4"/>
  <c r="AA57" i="9" s="1"/>
  <c r="AA56" i="4"/>
  <c r="AA56" i="9" s="1"/>
  <c r="AA55" i="4"/>
  <c r="AA55" i="9"/>
  <c r="AA52" i="4"/>
  <c r="AA52" i="9" s="1"/>
  <c r="AA51" i="4"/>
  <c r="AA48" i="4"/>
  <c r="AA48" i="9" s="1"/>
  <c r="AA47" i="4"/>
  <c r="AA47" i="9" s="1"/>
  <c r="AA46" i="4"/>
  <c r="AA46" i="9" s="1"/>
  <c r="AA45" i="4"/>
  <c r="AA45" i="9" s="1"/>
  <c r="AA44" i="4"/>
  <c r="AA44" i="9" s="1"/>
  <c r="AA43" i="4"/>
  <c r="AA43" i="9" s="1"/>
  <c r="AA40" i="4"/>
  <c r="AA40" i="9" s="1"/>
  <c r="AA39" i="4"/>
  <c r="AA39" i="9" s="1"/>
  <c r="AA38" i="4"/>
  <c r="AA38" i="9" s="1"/>
  <c r="AA37" i="4"/>
  <c r="AA37" i="9" s="1"/>
  <c r="AA36" i="4"/>
  <c r="AA36" i="9" s="1"/>
  <c r="AA35" i="4"/>
  <c r="AA35" i="9" s="1"/>
  <c r="AA32" i="4"/>
  <c r="AA32" i="9" s="1"/>
  <c r="AA31" i="4"/>
  <c r="AA31" i="9" s="1"/>
  <c r="AA30" i="4"/>
  <c r="AA30" i="9" s="1"/>
  <c r="AA29" i="4"/>
  <c r="AA29" i="9" s="1"/>
  <c r="AA28" i="4"/>
  <c r="AA28" i="9" s="1"/>
  <c r="AA27" i="4"/>
  <c r="AA27" i="9" s="1"/>
  <c r="AA24" i="4"/>
  <c r="AA24" i="9" s="1"/>
  <c r="AA23" i="4"/>
  <c r="AA22" i="4"/>
  <c r="AA22" i="9" s="1"/>
  <c r="AA111" i="5"/>
  <c r="AA105" i="5"/>
  <c r="AA76" i="5" s="1"/>
  <c r="AA91" i="5"/>
  <c r="AA75" i="5" s="1"/>
  <c r="AA69" i="5"/>
  <c r="AA19" i="5" s="1"/>
  <c r="AA64" i="5"/>
  <c r="AA53" i="5"/>
  <c r="AA49" i="5"/>
  <c r="AA41" i="5"/>
  <c r="AA33" i="5"/>
  <c r="AA25" i="5"/>
  <c r="AA18" i="5" s="1"/>
  <c r="AA111" i="8"/>
  <c r="AA105" i="8"/>
  <c r="AA76" i="8" s="1"/>
  <c r="AA91" i="8"/>
  <c r="AA75" i="8" s="1"/>
  <c r="AA69" i="8"/>
  <c r="AA19" i="8" s="1"/>
  <c r="AA64" i="8"/>
  <c r="AA53" i="8"/>
  <c r="AA49" i="8"/>
  <c r="AA41" i="8"/>
  <c r="AA33" i="8"/>
  <c r="AA25" i="8"/>
  <c r="AA18" i="8" s="1"/>
  <c r="AA111" i="6"/>
  <c r="AA105" i="6"/>
  <c r="AA76" i="6" s="1"/>
  <c r="AA91" i="6"/>
  <c r="AA75" i="6" s="1"/>
  <c r="AA69" i="6"/>
  <c r="AA19" i="6" s="1"/>
  <c r="AA64" i="6"/>
  <c r="AA53" i="6"/>
  <c r="AA49" i="6"/>
  <c r="AA41" i="6"/>
  <c r="AA33" i="6"/>
  <c r="AA25" i="6"/>
  <c r="AA18" i="6" s="1"/>
  <c r="AA111" i="7"/>
  <c r="AA105" i="7"/>
  <c r="AA76" i="7" s="1"/>
  <c r="AA91" i="7"/>
  <c r="AA75" i="7" s="1"/>
  <c r="AA69" i="7"/>
  <c r="AA19" i="7" s="1"/>
  <c r="AA64" i="7"/>
  <c r="AA53" i="7"/>
  <c r="AA49" i="7"/>
  <c r="AA41" i="7"/>
  <c r="AA33" i="7"/>
  <c r="AA25" i="7"/>
  <c r="AA18" i="7" s="1"/>
  <c r="Z110" i="4"/>
  <c r="Z110" i="9" s="1"/>
  <c r="Y110" i="4"/>
  <c r="Y110" i="9" s="1"/>
  <c r="Y22" i="4"/>
  <c r="Y22" i="9" s="1"/>
  <c r="Z446" i="4"/>
  <c r="Z440" i="4"/>
  <c r="Z411" i="4" s="1"/>
  <c r="Z426" i="4"/>
  <c r="Z410" i="4" s="1"/>
  <c r="Z404" i="4"/>
  <c r="Z354" i="4" s="1"/>
  <c r="Z399" i="4"/>
  <c r="Z388" i="4"/>
  <c r="Z384" i="4"/>
  <c r="Z376" i="4"/>
  <c r="Z368" i="4"/>
  <c r="Z360" i="4"/>
  <c r="Z353" i="4" s="1"/>
  <c r="Z339" i="4"/>
  <c r="Z333" i="4"/>
  <c r="Z304" i="4" s="1"/>
  <c r="Z319" i="4"/>
  <c r="Z303" i="4" s="1"/>
  <c r="Z297" i="4"/>
  <c r="Z247" i="4" s="1"/>
  <c r="Z292" i="4"/>
  <c r="Z281" i="4"/>
  <c r="Z277" i="4"/>
  <c r="Z269" i="4"/>
  <c r="Z261" i="4"/>
  <c r="Z253" i="4"/>
  <c r="Z246" i="4" s="1"/>
  <c r="Z232" i="4"/>
  <c r="Z226" i="4"/>
  <c r="Z197" i="4" s="1"/>
  <c r="Z212" i="4"/>
  <c r="Z196" i="4" s="1"/>
  <c r="Z190" i="4"/>
  <c r="Z140" i="4" s="1"/>
  <c r="Z185" i="4"/>
  <c r="Z174" i="4"/>
  <c r="Z170" i="4"/>
  <c r="Z162" i="4"/>
  <c r="Z154" i="4"/>
  <c r="Z146" i="4"/>
  <c r="Z139" i="4" s="1"/>
  <c r="Z109" i="4"/>
  <c r="Z109" i="9" s="1"/>
  <c r="Z108" i="4"/>
  <c r="Z108" i="9" s="1"/>
  <c r="Z104" i="4"/>
  <c r="Z104" i="9" s="1"/>
  <c r="Z103" i="4"/>
  <c r="Z103" i="9" s="1"/>
  <c r="Z102" i="4"/>
  <c r="Z102" i="9" s="1"/>
  <c r="Z101" i="4"/>
  <c r="Z101" i="9" s="1"/>
  <c r="Z100" i="4"/>
  <c r="Z100" i="9" s="1"/>
  <c r="Z99" i="4"/>
  <c r="Z99" i="9" s="1"/>
  <c r="Z98" i="4"/>
  <c r="Z98" i="9" s="1"/>
  <c r="Z97" i="4"/>
  <c r="Z97" i="9" s="1"/>
  <c r="Z96" i="4"/>
  <c r="Z96" i="9" s="1"/>
  <c r="Z95" i="4"/>
  <c r="Z95" i="9" s="1"/>
  <c r="Z94" i="4"/>
  <c r="Z94" i="9" s="1"/>
  <c r="Z93" i="4"/>
  <c r="Z93" i="9"/>
  <c r="Z90" i="4"/>
  <c r="Z90" i="9" s="1"/>
  <c r="Z89" i="4"/>
  <c r="Z89" i="9" s="1"/>
  <c r="Z88" i="4"/>
  <c r="Z88" i="9" s="1"/>
  <c r="Z87" i="4"/>
  <c r="Z87" i="9" s="1"/>
  <c r="Z86" i="4"/>
  <c r="Z86" i="9" s="1"/>
  <c r="Z85" i="4"/>
  <c r="Z85" i="9" s="1"/>
  <c r="Z84" i="4"/>
  <c r="Z84" i="9" s="1"/>
  <c r="Z83" i="4"/>
  <c r="Z83" i="9" s="1"/>
  <c r="Z82" i="4"/>
  <c r="Z82" i="9" s="1"/>
  <c r="Z81" i="4"/>
  <c r="Z81" i="9" s="1"/>
  <c r="Z80" i="4"/>
  <c r="Z80" i="9" s="1"/>
  <c r="Z79" i="4"/>
  <c r="Z79" i="9" s="1"/>
  <c r="Z68" i="4"/>
  <c r="Z68" i="9" s="1"/>
  <c r="Z67" i="4"/>
  <c r="Z67" i="9" s="1"/>
  <c r="Z66" i="4"/>
  <c r="Z66" i="9" s="1"/>
  <c r="Z63" i="4"/>
  <c r="Z63" i="9" s="1"/>
  <c r="Z62" i="4"/>
  <c r="Z62" i="9" s="1"/>
  <c r="Z61" i="4"/>
  <c r="Z61" i="9" s="1"/>
  <c r="Z60" i="4"/>
  <c r="Z60" i="9" s="1"/>
  <c r="Z59" i="4"/>
  <c r="Z59" i="9" s="1"/>
  <c r="Z58" i="4"/>
  <c r="Z58" i="9" s="1"/>
  <c r="Z57" i="4"/>
  <c r="Z57" i="9" s="1"/>
  <c r="Z56" i="4"/>
  <c r="Z56" i="9" s="1"/>
  <c r="Z55" i="4"/>
  <c r="Z55" i="9" s="1"/>
  <c r="Z52" i="4"/>
  <c r="Z52" i="9" s="1"/>
  <c r="Z51" i="4"/>
  <c r="Z48" i="4"/>
  <c r="Z48" i="9" s="1"/>
  <c r="Z47" i="4"/>
  <c r="Z47" i="9" s="1"/>
  <c r="Z46" i="4"/>
  <c r="Z46" i="9" s="1"/>
  <c r="Z45" i="4"/>
  <c r="Z45" i="9" s="1"/>
  <c r="Z44" i="4"/>
  <c r="Z43" i="4"/>
  <c r="Z43" i="9" s="1"/>
  <c r="Z40" i="4"/>
  <c r="Z40" i="9" s="1"/>
  <c r="Z39" i="4"/>
  <c r="Z39" i="9" s="1"/>
  <c r="Z38" i="4"/>
  <c r="Z38" i="9" s="1"/>
  <c r="Z37" i="4"/>
  <c r="Z37" i="9" s="1"/>
  <c r="Z36" i="4"/>
  <c r="Z36" i="9" s="1"/>
  <c r="Z35" i="4"/>
  <c r="Z35" i="9" s="1"/>
  <c r="Z32" i="4"/>
  <c r="Z32" i="9" s="1"/>
  <c r="Z31" i="4"/>
  <c r="Z31" i="9" s="1"/>
  <c r="Z30" i="4"/>
  <c r="Z30" i="9" s="1"/>
  <c r="Z29" i="4"/>
  <c r="Z29" i="9" s="1"/>
  <c r="Z28" i="4"/>
  <c r="Z27" i="4"/>
  <c r="Z27" i="9" s="1"/>
  <c r="Z24" i="4"/>
  <c r="Z24" i="9" s="1"/>
  <c r="Z23" i="4"/>
  <c r="Z22" i="4"/>
  <c r="Z22" i="9" s="1"/>
  <c r="Z111" i="5"/>
  <c r="Z105" i="5"/>
  <c r="Z76" i="5" s="1"/>
  <c r="Z91" i="5"/>
  <c r="Z75" i="5" s="1"/>
  <c r="Z69" i="5"/>
  <c r="Z19" i="5" s="1"/>
  <c r="Z64" i="5"/>
  <c r="Z53" i="5"/>
  <c r="Z49" i="5"/>
  <c r="Z41" i="5"/>
  <c r="Z33" i="5"/>
  <c r="Z25" i="5"/>
  <c r="Z18" i="5" s="1"/>
  <c r="Z111" i="6"/>
  <c r="Z105" i="6"/>
  <c r="Z76" i="6" s="1"/>
  <c r="Z91" i="6"/>
  <c r="Z75" i="6" s="1"/>
  <c r="Z69" i="6"/>
  <c r="Z19" i="6" s="1"/>
  <c r="Z64" i="6"/>
  <c r="Z53" i="6"/>
  <c r="Z49" i="6"/>
  <c r="Z41" i="6"/>
  <c r="Z33" i="6"/>
  <c r="Z25" i="6"/>
  <c r="Z18" i="6" s="1"/>
  <c r="Z111" i="7"/>
  <c r="Z105" i="7"/>
  <c r="Z76" i="7" s="1"/>
  <c r="Z91" i="7"/>
  <c r="Z75" i="7" s="1"/>
  <c r="Z69" i="7"/>
  <c r="Z19" i="7" s="1"/>
  <c r="Z64" i="7"/>
  <c r="Z53" i="7"/>
  <c r="Z49" i="7"/>
  <c r="Z41" i="7"/>
  <c r="Z33" i="7"/>
  <c r="Z25" i="7"/>
  <c r="Z18" i="7" s="1"/>
  <c r="Z111" i="8"/>
  <c r="Z105" i="8"/>
  <c r="Z76" i="8" s="1"/>
  <c r="Z91" i="8"/>
  <c r="Z75" i="8" s="1"/>
  <c r="Z69" i="8"/>
  <c r="Z19" i="8" s="1"/>
  <c r="Z64" i="8"/>
  <c r="Z53" i="8"/>
  <c r="Z49" i="8"/>
  <c r="Z41" i="8"/>
  <c r="Z33" i="8"/>
  <c r="Z25" i="8"/>
  <c r="Z18" i="8" s="1"/>
  <c r="X24" i="4"/>
  <c r="X24" i="9" s="1"/>
  <c r="P14" i="4"/>
  <c r="P14" i="9" s="1"/>
  <c r="V14" i="4"/>
  <c r="V14" i="9" s="1"/>
  <c r="U14" i="4"/>
  <c r="U14" i="9" s="1"/>
  <c r="T14" i="4"/>
  <c r="T14" i="9" s="1"/>
  <c r="S14" i="4"/>
  <c r="S14" i="9" s="1"/>
  <c r="R14" i="4"/>
  <c r="R14" i="9" s="1"/>
  <c r="Q14" i="4"/>
  <c r="Q14" i="9" s="1"/>
  <c r="V13" i="4"/>
  <c r="U13" i="4"/>
  <c r="U13" i="9" s="1"/>
  <c r="T13" i="4"/>
  <c r="T13" i="9" s="1"/>
  <c r="S13" i="4"/>
  <c r="S13" i="9" s="1"/>
  <c r="R13" i="4"/>
  <c r="R13" i="9" s="1"/>
  <c r="Q13" i="4"/>
  <c r="Q15" i="4" s="1"/>
  <c r="P13" i="4"/>
  <c r="P13" i="9" s="1"/>
  <c r="W14" i="4"/>
  <c r="W14" i="9" s="1"/>
  <c r="W13" i="4"/>
  <c r="W111" i="4"/>
  <c r="W111" i="9" s="1"/>
  <c r="V111" i="4"/>
  <c r="U111" i="4"/>
  <c r="U111" i="9" s="1"/>
  <c r="T111" i="4"/>
  <c r="T111" i="9" s="1"/>
  <c r="S111" i="4"/>
  <c r="S111" i="9" s="1"/>
  <c r="R111" i="4"/>
  <c r="R111" i="9" s="1"/>
  <c r="Q111" i="4"/>
  <c r="P111" i="4"/>
  <c r="P111" i="9" s="1"/>
  <c r="Y182" i="4"/>
  <c r="Y61" i="4" s="1"/>
  <c r="Y61" i="9" s="1"/>
  <c r="Y172" i="4"/>
  <c r="Y51" i="4" s="1"/>
  <c r="Y51" i="9" s="1"/>
  <c r="Y32" i="4"/>
  <c r="Y32" i="9" s="1"/>
  <c r="Y23" i="4"/>
  <c r="Y23" i="9" s="1"/>
  <c r="Y24" i="4"/>
  <c r="Y24" i="9" s="1"/>
  <c r="Y27" i="4"/>
  <c r="Y27" i="9" s="1"/>
  <c r="Y28" i="4"/>
  <c r="Y28" i="9" s="1"/>
  <c r="Y29" i="4"/>
  <c r="Y29" i="9" s="1"/>
  <c r="Y30" i="4"/>
  <c r="Y30" i="9" s="1"/>
  <c r="Y31" i="4"/>
  <c r="Y35" i="4"/>
  <c r="Y35" i="9" s="1"/>
  <c r="Y36" i="4"/>
  <c r="Y36" i="9" s="1"/>
  <c r="Y37" i="4"/>
  <c r="Y37" i="9" s="1"/>
  <c r="Y38" i="4"/>
  <c r="Y38" i="9" s="1"/>
  <c r="Y39" i="4"/>
  <c r="Y39" i="9" s="1"/>
  <c r="Y40" i="4"/>
  <c r="Y40" i="9" s="1"/>
  <c r="Y43" i="4"/>
  <c r="Y43" i="9" s="1"/>
  <c r="Y44" i="4"/>
  <c r="Y44" i="9" s="1"/>
  <c r="Y45" i="4"/>
  <c r="Y46" i="4"/>
  <c r="Y46" i="9" s="1"/>
  <c r="Y47" i="4"/>
  <c r="Y47" i="9" s="1"/>
  <c r="Y48" i="4"/>
  <c r="Y48" i="9" s="1"/>
  <c r="Y52" i="4"/>
  <c r="Y55" i="4"/>
  <c r="Y55" i="9" s="1"/>
  <c r="X37" i="4"/>
  <c r="X37" i="9" s="1"/>
  <c r="X36" i="4"/>
  <c r="X36" i="9" s="1"/>
  <c r="X35" i="4"/>
  <c r="X35" i="9" s="1"/>
  <c r="X110" i="4"/>
  <c r="X110" i="9" s="1"/>
  <c r="X109" i="4"/>
  <c r="X109" i="9" s="1"/>
  <c r="X108" i="4"/>
  <c r="X104" i="4"/>
  <c r="X104" i="9" s="1"/>
  <c r="X103" i="4"/>
  <c r="X103" i="9" s="1"/>
  <c r="X102" i="4"/>
  <c r="X102" i="9" s="1"/>
  <c r="X101" i="4"/>
  <c r="X101" i="9" s="1"/>
  <c r="X100" i="4"/>
  <c r="X100" i="9" s="1"/>
  <c r="X99" i="4"/>
  <c r="X99" i="9" s="1"/>
  <c r="X98" i="4"/>
  <c r="X98" i="9" s="1"/>
  <c r="X97" i="4"/>
  <c r="X97" i="9" s="1"/>
  <c r="X96" i="4"/>
  <c r="X96" i="9" s="1"/>
  <c r="X95" i="4"/>
  <c r="X95" i="9" s="1"/>
  <c r="X94" i="4"/>
  <c r="X94" i="9" s="1"/>
  <c r="X93" i="4"/>
  <c r="X90" i="4"/>
  <c r="X90" i="9" s="1"/>
  <c r="X89" i="4"/>
  <c r="X89" i="9" s="1"/>
  <c r="X88" i="4"/>
  <c r="X88" i="9" s="1"/>
  <c r="X87" i="4"/>
  <c r="X87" i="9" s="1"/>
  <c r="X86" i="4"/>
  <c r="X86" i="9" s="1"/>
  <c r="X85" i="4"/>
  <c r="X85" i="9" s="1"/>
  <c r="X84" i="4"/>
  <c r="X84" i="9" s="1"/>
  <c r="X83" i="4"/>
  <c r="X83" i="9" s="1"/>
  <c r="X82" i="4"/>
  <c r="X82" i="9" s="1"/>
  <c r="X81" i="4"/>
  <c r="X81" i="9" s="1"/>
  <c r="X80" i="4"/>
  <c r="X80" i="9" s="1"/>
  <c r="X79" i="4"/>
  <c r="X68" i="4"/>
  <c r="X68" i="9" s="1"/>
  <c r="X67" i="4"/>
  <c r="X67" i="9" s="1"/>
  <c r="X66" i="4"/>
  <c r="X63" i="4"/>
  <c r="X63" i="9" s="1"/>
  <c r="X62" i="4"/>
  <c r="X62" i="9" s="1"/>
  <c r="X61" i="4"/>
  <c r="X61" i="9" s="1"/>
  <c r="X60" i="4"/>
  <c r="X60" i="9" s="1"/>
  <c r="X59" i="4"/>
  <c r="X59" i="9" s="1"/>
  <c r="X58" i="4"/>
  <c r="X58" i="9" s="1"/>
  <c r="X57" i="4"/>
  <c r="X57" i="9" s="1"/>
  <c r="X56" i="4"/>
  <c r="X56" i="9" s="1"/>
  <c r="X55" i="4"/>
  <c r="X52" i="4"/>
  <c r="X52" i="9" s="1"/>
  <c r="X51" i="4"/>
  <c r="X48" i="4"/>
  <c r="X48" i="9" s="1"/>
  <c r="X47" i="4"/>
  <c r="X47" i="9" s="1"/>
  <c r="X46" i="4"/>
  <c r="X46" i="9" s="1"/>
  <c r="X45" i="4"/>
  <c r="X44" i="4"/>
  <c r="X44" i="9" s="1"/>
  <c r="X43" i="4"/>
  <c r="X43" i="9" s="1"/>
  <c r="X40" i="4"/>
  <c r="X40" i="9" s="1"/>
  <c r="X39" i="4"/>
  <c r="X39" i="9" s="1"/>
  <c r="X38" i="4"/>
  <c r="X38" i="9" s="1"/>
  <c r="X32" i="4"/>
  <c r="X32" i="9" s="1"/>
  <c r="X31" i="4"/>
  <c r="X31" i="9" s="1"/>
  <c r="X30" i="4"/>
  <c r="X30" i="9" s="1"/>
  <c r="X29" i="4"/>
  <c r="X29" i="9" s="1"/>
  <c r="X28" i="4"/>
  <c r="X28" i="9" s="1"/>
  <c r="X27" i="4"/>
  <c r="X27" i="9" s="1"/>
  <c r="X23" i="4"/>
  <c r="X22" i="4"/>
  <c r="X22" i="9" s="1"/>
  <c r="Y109" i="4"/>
  <c r="Y109" i="9" s="1"/>
  <c r="Y108" i="4"/>
  <c r="Y108" i="9" s="1"/>
  <c r="Y104" i="4"/>
  <c r="Y104" i="9" s="1"/>
  <c r="Y103" i="4"/>
  <c r="Y103" i="9" s="1"/>
  <c r="Y102" i="4"/>
  <c r="Y102" i="9" s="1"/>
  <c r="Y101" i="4"/>
  <c r="Y101" i="9" s="1"/>
  <c r="Y100" i="4"/>
  <c r="Y100" i="9" s="1"/>
  <c r="Y99" i="4"/>
  <c r="Y99" i="9" s="1"/>
  <c r="Y98" i="4"/>
  <c r="Y98" i="9" s="1"/>
  <c r="Y97" i="4"/>
  <c r="Y97" i="9" s="1"/>
  <c r="Y96" i="4"/>
  <c r="Y96" i="9" s="1"/>
  <c r="Y95" i="4"/>
  <c r="Y95" i="9" s="1"/>
  <c r="Y94" i="4"/>
  <c r="Y94" i="9" s="1"/>
  <c r="Y93" i="4"/>
  <c r="Y93" i="9" s="1"/>
  <c r="Y90" i="4"/>
  <c r="Y90" i="9" s="1"/>
  <c r="Y89" i="4"/>
  <c r="Y88" i="4"/>
  <c r="Y88" i="9" s="1"/>
  <c r="Y87" i="4"/>
  <c r="Y87" i="9" s="1"/>
  <c r="Y86" i="4"/>
  <c r="Y86" i="9" s="1"/>
  <c r="Y85" i="4"/>
  <c r="Y85" i="9" s="1"/>
  <c r="Y84" i="4"/>
  <c r="Y84" i="9" s="1"/>
  <c r="Y83" i="4"/>
  <c r="Y83" i="9" s="1"/>
  <c r="Y82" i="4"/>
  <c r="Y82" i="9" s="1"/>
  <c r="Y81" i="4"/>
  <c r="Y81" i="9" s="1"/>
  <c r="Y80" i="4"/>
  <c r="Y80" i="9" s="1"/>
  <c r="Y79" i="4"/>
  <c r="Y79" i="9" s="1"/>
  <c r="Y68" i="4"/>
  <c r="Y68" i="9" s="1"/>
  <c r="Y67" i="4"/>
  <c r="Y67" i="9" s="1"/>
  <c r="Y66" i="4"/>
  <c r="Y66" i="9" s="1"/>
  <c r="Y63" i="4"/>
  <c r="Y63" i="9" s="1"/>
  <c r="Y62" i="4"/>
  <c r="Y62" i="9" s="1"/>
  <c r="Y60" i="4"/>
  <c r="Y60" i="9" s="1"/>
  <c r="Y59" i="4"/>
  <c r="Y59" i="9" s="1"/>
  <c r="Y58" i="4"/>
  <c r="Y58" i="9" s="1"/>
  <c r="Y57" i="4"/>
  <c r="Y57" i="9" s="1"/>
  <c r="Y56" i="4"/>
  <c r="Y56" i="9" s="1"/>
  <c r="Y226" i="4"/>
  <c r="Y197" i="4" s="1"/>
  <c r="Y446" i="4"/>
  <c r="X446" i="4"/>
  <c r="Y440" i="4"/>
  <c r="Y411" i="4" s="1"/>
  <c r="X440" i="4"/>
  <c r="X411" i="4" s="1"/>
  <c r="Y426" i="4"/>
  <c r="Y410" i="4" s="1"/>
  <c r="X426" i="4"/>
  <c r="X410" i="4" s="1"/>
  <c r="Y404" i="4"/>
  <c r="Y354" i="4" s="1"/>
  <c r="X404" i="4"/>
  <c r="X354" i="4" s="1"/>
  <c r="Y399" i="4"/>
  <c r="X399" i="4"/>
  <c r="Y388" i="4"/>
  <c r="X388" i="4"/>
  <c r="Y384" i="4"/>
  <c r="X384" i="4"/>
  <c r="Y376" i="4"/>
  <c r="X376" i="4"/>
  <c r="Y368" i="4"/>
  <c r="X368" i="4"/>
  <c r="Y360" i="4"/>
  <c r="Y353" i="4" s="1"/>
  <c r="X360" i="4"/>
  <c r="X353" i="4" s="1"/>
  <c r="W350" i="4"/>
  <c r="W345" i="4" s="1"/>
  <c r="V350" i="4"/>
  <c r="V345" i="4" s="1"/>
  <c r="U350" i="4"/>
  <c r="U345" i="4" s="1"/>
  <c r="T350" i="4"/>
  <c r="T345" i="4" s="1"/>
  <c r="S350" i="4"/>
  <c r="S345" i="4" s="1"/>
  <c r="R350" i="4"/>
  <c r="R345" i="4" s="1"/>
  <c r="Q350" i="4"/>
  <c r="Q345" i="4" s="1"/>
  <c r="P350" i="4"/>
  <c r="P345" i="4"/>
  <c r="O350" i="4"/>
  <c r="O345" i="4" s="1"/>
  <c r="N350" i="4"/>
  <c r="N345" i="4" s="1"/>
  <c r="M350" i="4"/>
  <c r="M345" i="4" s="1"/>
  <c r="L350" i="4"/>
  <c r="L345" i="4" s="1"/>
  <c r="K350" i="4"/>
  <c r="K345" i="4" s="1"/>
  <c r="J350" i="4"/>
  <c r="J345" i="4" s="1"/>
  <c r="I350" i="4"/>
  <c r="I345" i="4" s="1"/>
  <c r="H350" i="4"/>
  <c r="H345" i="4" s="1"/>
  <c r="G350" i="4"/>
  <c r="G345" i="4" s="1"/>
  <c r="F350" i="4"/>
  <c r="F345" i="4" s="1"/>
  <c r="E350" i="4"/>
  <c r="E345" i="4" s="1"/>
  <c r="Y339" i="4"/>
  <c r="X339" i="4"/>
  <c r="Y333" i="4"/>
  <c r="Y304" i="4" s="1"/>
  <c r="X333" i="4"/>
  <c r="X304" i="4" s="1"/>
  <c r="Y319" i="4"/>
  <c r="Y303" i="4" s="1"/>
  <c r="X319" i="4"/>
  <c r="X303" i="4" s="1"/>
  <c r="Y297" i="4"/>
  <c r="Y247" i="4" s="1"/>
  <c r="X297" i="4"/>
  <c r="X247" i="4" s="1"/>
  <c r="Y292" i="4"/>
  <c r="X292" i="4"/>
  <c r="Y281" i="4"/>
  <c r="X281" i="4"/>
  <c r="Y277" i="4"/>
  <c r="X277" i="4"/>
  <c r="Y269" i="4"/>
  <c r="X269" i="4"/>
  <c r="Y261" i="4"/>
  <c r="X261" i="4"/>
  <c r="Y253" i="4"/>
  <c r="Y246" i="4" s="1"/>
  <c r="X253" i="4"/>
  <c r="X246" i="4" s="1"/>
  <c r="W243" i="4"/>
  <c r="W238" i="4" s="1"/>
  <c r="V243" i="4"/>
  <c r="V238" i="4" s="1"/>
  <c r="U243" i="4"/>
  <c r="U238" i="4" s="1"/>
  <c r="T243" i="4"/>
  <c r="T238" i="4" s="1"/>
  <c r="S243" i="4"/>
  <c r="S238" i="4" s="1"/>
  <c r="R243" i="4"/>
  <c r="R238" i="4" s="1"/>
  <c r="Q243" i="4"/>
  <c r="Q238" i="4" s="1"/>
  <c r="P243" i="4"/>
  <c r="P238" i="4" s="1"/>
  <c r="O243" i="4"/>
  <c r="O238" i="4" s="1"/>
  <c r="N243" i="4"/>
  <c r="N238" i="4"/>
  <c r="M243" i="4"/>
  <c r="M238" i="4" s="1"/>
  <c r="L243" i="4"/>
  <c r="L238" i="4" s="1"/>
  <c r="K243" i="4"/>
  <c r="K238" i="4" s="1"/>
  <c r="J243" i="4"/>
  <c r="J238" i="4" s="1"/>
  <c r="I243" i="4"/>
  <c r="I238" i="4" s="1"/>
  <c r="H243" i="4"/>
  <c r="H238" i="4" s="1"/>
  <c r="G243" i="4"/>
  <c r="G238" i="4" s="1"/>
  <c r="F243" i="4"/>
  <c r="F238" i="4" s="1"/>
  <c r="E243" i="4"/>
  <c r="E238" i="4" s="1"/>
  <c r="Y232" i="4"/>
  <c r="X232" i="4"/>
  <c r="X226" i="4"/>
  <c r="X197" i="4" s="1"/>
  <c r="Y212" i="4"/>
  <c r="Y196" i="4" s="1"/>
  <c r="Y198" i="4" s="1"/>
  <c r="X212" i="4"/>
  <c r="X196" i="4" s="1"/>
  <c r="Y190" i="4"/>
  <c r="Y140" i="4" s="1"/>
  <c r="X190" i="4"/>
  <c r="X140" i="4" s="1"/>
  <c r="X185" i="4"/>
  <c r="X174" i="4"/>
  <c r="Y170" i="4"/>
  <c r="X170" i="4"/>
  <c r="Y162" i="4"/>
  <c r="X162" i="4"/>
  <c r="Y154" i="4"/>
  <c r="X154" i="4"/>
  <c r="Y146" i="4"/>
  <c r="Y139" i="4" s="1"/>
  <c r="X146" i="4"/>
  <c r="X139" i="4" s="1"/>
  <c r="W136" i="4"/>
  <c r="W131" i="4" s="1"/>
  <c r="V136" i="4"/>
  <c r="V131" i="4" s="1"/>
  <c r="U136" i="4"/>
  <c r="U131" i="4" s="1"/>
  <c r="T136" i="4"/>
  <c r="T131" i="4" s="1"/>
  <c r="S136" i="4"/>
  <c r="S131" i="4" s="1"/>
  <c r="R136" i="4"/>
  <c r="R131" i="4" s="1"/>
  <c r="Q136" i="4"/>
  <c r="Q131" i="4" s="1"/>
  <c r="P136" i="4"/>
  <c r="P131" i="4" s="1"/>
  <c r="O136" i="4"/>
  <c r="O131" i="4" s="1"/>
  <c r="N136" i="4"/>
  <c r="N131" i="4"/>
  <c r="M136" i="4"/>
  <c r="M131" i="4" s="1"/>
  <c r="L136" i="4"/>
  <c r="L131" i="4" s="1"/>
  <c r="K136" i="4"/>
  <c r="K131" i="4" s="1"/>
  <c r="J136" i="4"/>
  <c r="J131" i="4" s="1"/>
  <c r="I136" i="4"/>
  <c r="I131" i="4" s="1"/>
  <c r="H136" i="4"/>
  <c r="H131" i="4" s="1"/>
  <c r="G136" i="4"/>
  <c r="G131" i="4" s="1"/>
  <c r="F136" i="4"/>
  <c r="F131" i="4" s="1"/>
  <c r="E136" i="4"/>
  <c r="E131" i="4" s="1"/>
  <c r="Y64" i="7"/>
  <c r="X64" i="7"/>
  <c r="X64" i="6"/>
  <c r="Y64" i="6"/>
  <c r="Y64" i="5"/>
  <c r="X64" i="5"/>
  <c r="O111" i="9"/>
  <c r="N111" i="9"/>
  <c r="M111" i="9"/>
  <c r="L111" i="9"/>
  <c r="K111" i="9"/>
  <c r="J111" i="9"/>
  <c r="I111" i="9"/>
  <c r="H111" i="9"/>
  <c r="G111" i="9"/>
  <c r="F111" i="9"/>
  <c r="E111" i="9"/>
  <c r="O14" i="9"/>
  <c r="N14" i="9"/>
  <c r="M14" i="9"/>
  <c r="L14" i="9"/>
  <c r="K14" i="9"/>
  <c r="J14" i="9"/>
  <c r="I14" i="9"/>
  <c r="H14" i="9"/>
  <c r="G14" i="9"/>
  <c r="F14" i="9"/>
  <c r="E14" i="9"/>
  <c r="O13" i="9"/>
  <c r="N13" i="9"/>
  <c r="M13" i="9"/>
  <c r="L13" i="9"/>
  <c r="K13" i="9"/>
  <c r="J13" i="9"/>
  <c r="I13" i="9"/>
  <c r="H13" i="9"/>
  <c r="G13" i="9"/>
  <c r="F13" i="9"/>
  <c r="E13" i="9"/>
  <c r="Y89" i="9"/>
  <c r="Y45" i="9"/>
  <c r="Y111" i="8"/>
  <c r="X111" i="8"/>
  <c r="Y105" i="8"/>
  <c r="Y76" i="8" s="1"/>
  <c r="X93" i="8"/>
  <c r="X105" i="8" s="1"/>
  <c r="X76" i="8" s="1"/>
  <c r="Y91" i="8"/>
  <c r="Y75" i="8" s="1"/>
  <c r="X79" i="8"/>
  <c r="X91" i="8" s="1"/>
  <c r="X75" i="8" s="1"/>
  <c r="Y69" i="8"/>
  <c r="Y19" i="8" s="1"/>
  <c r="X69" i="8"/>
  <c r="X19" i="8" s="1"/>
  <c r="Y64" i="8"/>
  <c r="X64" i="8"/>
  <c r="Y53" i="8"/>
  <c r="X53" i="8"/>
  <c r="Y49" i="8"/>
  <c r="X49" i="8"/>
  <c r="Y41" i="8"/>
  <c r="X41" i="8"/>
  <c r="Y33" i="8"/>
  <c r="X33" i="8"/>
  <c r="Y25" i="8"/>
  <c r="Y18" i="8" s="1"/>
  <c r="X25" i="8"/>
  <c r="X18" i="8" s="1"/>
  <c r="W15" i="8"/>
  <c r="W10" i="8" s="1"/>
  <c r="V15" i="8"/>
  <c r="V10" i="8" s="1"/>
  <c r="U15" i="8"/>
  <c r="U10" i="8" s="1"/>
  <c r="T15" i="8"/>
  <c r="T10" i="8" s="1"/>
  <c r="S15" i="8"/>
  <c r="S10" i="8" s="1"/>
  <c r="R15" i="8"/>
  <c r="R10" i="8" s="1"/>
  <c r="Q15" i="8"/>
  <c r="Q10" i="8" s="1"/>
  <c r="P15" i="8"/>
  <c r="P10" i="8" s="1"/>
  <c r="O15" i="8"/>
  <c r="O10" i="8" s="1"/>
  <c r="N15" i="8"/>
  <c r="N10" i="8" s="1"/>
  <c r="M15" i="8"/>
  <c r="M10" i="8" s="1"/>
  <c r="L15" i="8"/>
  <c r="L10" i="8" s="1"/>
  <c r="K15" i="8"/>
  <c r="K10" i="8" s="1"/>
  <c r="J15" i="8"/>
  <c r="J10" i="8" s="1"/>
  <c r="I15" i="8"/>
  <c r="I10" i="8" s="1"/>
  <c r="H15" i="8"/>
  <c r="H10" i="8" s="1"/>
  <c r="G15" i="8"/>
  <c r="G10" i="8" s="1"/>
  <c r="F15" i="8"/>
  <c r="F10" i="8" s="1"/>
  <c r="E15" i="8"/>
  <c r="E10" i="8" s="1"/>
  <c r="Y111" i="7"/>
  <c r="X111" i="7"/>
  <c r="Y105" i="7"/>
  <c r="Y76" i="7" s="1"/>
  <c r="X93" i="7"/>
  <c r="X105" i="7" s="1"/>
  <c r="X76" i="7" s="1"/>
  <c r="Y91" i="7"/>
  <c r="Y75" i="7" s="1"/>
  <c r="X79" i="7"/>
  <c r="X91" i="7" s="1"/>
  <c r="X75" i="7" s="1"/>
  <c r="Y69" i="7"/>
  <c r="Y19" i="7" s="1"/>
  <c r="X69" i="7"/>
  <c r="X19" i="7" s="1"/>
  <c r="Y53" i="7"/>
  <c r="X53" i="7"/>
  <c r="Y49" i="7"/>
  <c r="X49" i="7"/>
  <c r="Y41" i="7"/>
  <c r="X41" i="7"/>
  <c r="Y33" i="7"/>
  <c r="X33" i="7"/>
  <c r="Y25" i="7"/>
  <c r="Y18" i="7" s="1"/>
  <c r="X25" i="7"/>
  <c r="X18" i="7" s="1"/>
  <c r="W15" i="7"/>
  <c r="W10" i="7" s="1"/>
  <c r="V15" i="7"/>
  <c r="V10" i="7" s="1"/>
  <c r="U15" i="7"/>
  <c r="U10" i="7" s="1"/>
  <c r="T15" i="7"/>
  <c r="T10" i="7" s="1"/>
  <c r="S15" i="7"/>
  <c r="S10" i="7" s="1"/>
  <c r="R15" i="7"/>
  <c r="R10" i="7" s="1"/>
  <c r="Q15" i="7"/>
  <c r="Q10" i="7" s="1"/>
  <c r="P15" i="7"/>
  <c r="P10" i="7" s="1"/>
  <c r="O15" i="7"/>
  <c r="O10" i="7" s="1"/>
  <c r="N15" i="7"/>
  <c r="N10" i="7" s="1"/>
  <c r="M15" i="7"/>
  <c r="M10" i="7" s="1"/>
  <c r="L15" i="7"/>
  <c r="L10" i="7" s="1"/>
  <c r="K15" i="7"/>
  <c r="K10" i="7" s="1"/>
  <c r="J15" i="7"/>
  <c r="J10" i="7" s="1"/>
  <c r="I15" i="7"/>
  <c r="I10" i="7" s="1"/>
  <c r="H15" i="7"/>
  <c r="H10" i="7" s="1"/>
  <c r="G15" i="7"/>
  <c r="G10" i="7" s="1"/>
  <c r="F15" i="7"/>
  <c r="F10" i="7" s="1"/>
  <c r="E15" i="7"/>
  <c r="E10" i="7" s="1"/>
  <c r="Y111" i="6"/>
  <c r="X111" i="6"/>
  <c r="Y105" i="6"/>
  <c r="Y76" i="6" s="1"/>
  <c r="X93" i="6"/>
  <c r="X105" i="6" s="1"/>
  <c r="X76" i="6" s="1"/>
  <c r="Y91" i="6"/>
  <c r="Y75" i="6" s="1"/>
  <c r="X79" i="6"/>
  <c r="X91" i="6" s="1"/>
  <c r="X75" i="6" s="1"/>
  <c r="Y69" i="6"/>
  <c r="Y19" i="6" s="1"/>
  <c r="X69" i="6"/>
  <c r="X19" i="6" s="1"/>
  <c r="Y53" i="6"/>
  <c r="X53" i="6"/>
  <c r="Y49" i="6"/>
  <c r="X49" i="6"/>
  <c r="Y41" i="6"/>
  <c r="X41" i="6"/>
  <c r="Y33" i="6"/>
  <c r="X33" i="6"/>
  <c r="Y25" i="6"/>
  <c r="Y18" i="6" s="1"/>
  <c r="X25" i="6"/>
  <c r="X18" i="6" s="1"/>
  <c r="W15" i="6"/>
  <c r="W10" i="6" s="1"/>
  <c r="V15" i="6"/>
  <c r="V10" i="6" s="1"/>
  <c r="U15" i="6"/>
  <c r="U10" i="6" s="1"/>
  <c r="T15" i="6"/>
  <c r="T10" i="6" s="1"/>
  <c r="S15" i="6"/>
  <c r="S10" i="6" s="1"/>
  <c r="R15" i="6"/>
  <c r="R10" i="6" s="1"/>
  <c r="Q15" i="6"/>
  <c r="Q10" i="6" s="1"/>
  <c r="P15" i="6"/>
  <c r="P10" i="6" s="1"/>
  <c r="O15" i="6"/>
  <c r="O10" i="6" s="1"/>
  <c r="N15" i="6"/>
  <c r="N10" i="6" s="1"/>
  <c r="M15" i="6"/>
  <c r="M10" i="6" s="1"/>
  <c r="L15" i="6"/>
  <c r="L10" i="6" s="1"/>
  <c r="K15" i="6"/>
  <c r="K10" i="6" s="1"/>
  <c r="J15" i="6"/>
  <c r="J10" i="6" s="1"/>
  <c r="I15" i="6"/>
  <c r="I10" i="6" s="1"/>
  <c r="H15" i="6"/>
  <c r="H10" i="6" s="1"/>
  <c r="G15" i="6"/>
  <c r="G10" i="6" s="1"/>
  <c r="F15" i="6"/>
  <c r="F10" i="6" s="1"/>
  <c r="E15" i="6"/>
  <c r="E10" i="6" s="1"/>
  <c r="Y111" i="5"/>
  <c r="X111" i="5"/>
  <c r="Y105" i="5"/>
  <c r="Y76" i="5" s="1"/>
  <c r="X105" i="5"/>
  <c r="X76" i="5" s="1"/>
  <c r="X69" i="5"/>
  <c r="X19" i="5" s="1"/>
  <c r="Y91" i="5"/>
  <c r="Y75" i="5" s="1"/>
  <c r="X91" i="5"/>
  <c r="X75" i="5" s="1"/>
  <c r="Y69" i="5"/>
  <c r="Y19" i="5" s="1"/>
  <c r="Y53" i="5"/>
  <c r="X53" i="5"/>
  <c r="Y49" i="5"/>
  <c r="X49" i="5"/>
  <c r="Y41" i="5"/>
  <c r="X41" i="5"/>
  <c r="Y33" i="5"/>
  <c r="X33" i="5"/>
  <c r="Y25" i="5"/>
  <c r="Y18" i="5" s="1"/>
  <c r="X25" i="5"/>
  <c r="X18" i="5" s="1"/>
  <c r="W15" i="5"/>
  <c r="W10" i="5" s="1"/>
  <c r="V15" i="5"/>
  <c r="V10" i="5" s="1"/>
  <c r="U15" i="5"/>
  <c r="U10" i="5" s="1"/>
  <c r="T15" i="5"/>
  <c r="T10" i="5" s="1"/>
  <c r="S15" i="5"/>
  <c r="S10" i="5" s="1"/>
  <c r="R15" i="5"/>
  <c r="R10" i="5" s="1"/>
  <c r="Q15" i="5"/>
  <c r="Q10" i="5" s="1"/>
  <c r="P15" i="5"/>
  <c r="P10" i="5" s="1"/>
  <c r="O15" i="5"/>
  <c r="O10" i="5" s="1"/>
  <c r="N15" i="5"/>
  <c r="N10" i="5" s="1"/>
  <c r="M15" i="5"/>
  <c r="M10" i="5" s="1"/>
  <c r="L15" i="5"/>
  <c r="L10" i="5" s="1"/>
  <c r="K15" i="5"/>
  <c r="K10" i="5" s="1"/>
  <c r="J15" i="5"/>
  <c r="J10" i="5" s="1"/>
  <c r="I15" i="5"/>
  <c r="I10" i="5" s="1"/>
  <c r="H15" i="5"/>
  <c r="H10" i="5" s="1"/>
  <c r="G15" i="5"/>
  <c r="G10" i="5" s="1"/>
  <c r="F15" i="5"/>
  <c r="F10" i="5" s="1"/>
  <c r="E15" i="5"/>
  <c r="E10" i="5" s="1"/>
  <c r="O15" i="4"/>
  <c r="O10" i="4" s="1"/>
  <c r="N15" i="4"/>
  <c r="N10" i="4" s="1"/>
  <c r="M15" i="4"/>
  <c r="M10" i="4" s="1"/>
  <c r="L15" i="4"/>
  <c r="L10" i="4" s="1"/>
  <c r="K15" i="4"/>
  <c r="K10" i="4" s="1"/>
  <c r="J15" i="4"/>
  <c r="J10" i="4" s="1"/>
  <c r="I15" i="4"/>
  <c r="I10" i="4" s="1"/>
  <c r="H15" i="4"/>
  <c r="H10" i="4" s="1"/>
  <c r="G15" i="4"/>
  <c r="G10" i="4" s="1"/>
  <c r="F15" i="4"/>
  <c r="F10" i="4" s="1"/>
  <c r="E15" i="4"/>
  <c r="E10" i="4" s="1"/>
  <c r="X355" i="4" l="1"/>
  <c r="AD141" i="4"/>
  <c r="V15" i="4"/>
  <c r="AC13" i="6"/>
  <c r="AB69" i="4"/>
  <c r="AB19" i="4" s="1"/>
  <c r="Z241" i="4"/>
  <c r="AE14" i="6"/>
  <c r="R15" i="4"/>
  <c r="R10" i="4" s="1"/>
  <c r="Y349" i="4"/>
  <c r="U15" i="4"/>
  <c r="U10" i="4" s="1"/>
  <c r="AE305" i="4"/>
  <c r="X53" i="4"/>
  <c r="AB77" i="6"/>
  <c r="Z77" i="6"/>
  <c r="X25" i="4"/>
  <c r="X18" i="4" s="1"/>
  <c r="Z242" i="4"/>
  <c r="Z243" i="4" s="1"/>
  <c r="Z238" i="4" s="1"/>
  <c r="AA305" i="4"/>
  <c r="AB241" i="4"/>
  <c r="Y185" i="4"/>
  <c r="Y305" i="4"/>
  <c r="Y77" i="6"/>
  <c r="AE77" i="6"/>
  <c r="X14" i="6"/>
  <c r="Z20" i="6"/>
  <c r="AE13" i="6"/>
  <c r="AA14" i="5"/>
  <c r="AD14" i="5"/>
  <c r="AE14" i="5"/>
  <c r="AE77" i="5"/>
  <c r="X77" i="5"/>
  <c r="AB77" i="5"/>
  <c r="AE13" i="5"/>
  <c r="Z77" i="5"/>
  <c r="Y77" i="5"/>
  <c r="Z14" i="5"/>
  <c r="AB14" i="5"/>
  <c r="AB13" i="6"/>
  <c r="X20" i="6"/>
  <c r="Z14" i="6"/>
  <c r="AD77" i="6"/>
  <c r="AA14" i="6"/>
  <c r="AB77" i="8"/>
  <c r="AE77" i="8"/>
  <c r="Y355" i="4"/>
  <c r="Y49" i="4"/>
  <c r="AE241" i="4"/>
  <c r="AE243" i="4" s="1"/>
  <c r="Y135" i="4"/>
  <c r="AC242" i="4"/>
  <c r="AE49" i="9"/>
  <c r="AE18" i="4"/>
  <c r="AC248" i="4"/>
  <c r="AE198" i="4"/>
  <c r="AE64" i="9"/>
  <c r="AE76" i="4"/>
  <c r="X241" i="4"/>
  <c r="Z135" i="4"/>
  <c r="AE135" i="4"/>
  <c r="AE136" i="4" s="1"/>
  <c r="AE75" i="4"/>
  <c r="AE77" i="4" s="1"/>
  <c r="AE19" i="4"/>
  <c r="Y13" i="5"/>
  <c r="Y20" i="5"/>
  <c r="Y14" i="5"/>
  <c r="AD77" i="5"/>
  <c r="AE20" i="5"/>
  <c r="Z20" i="5"/>
  <c r="X14" i="5"/>
  <c r="AC14" i="5"/>
  <c r="AA77" i="5"/>
  <c r="AC53" i="5"/>
  <c r="AA77" i="6"/>
  <c r="AB14" i="6"/>
  <c r="Y14" i="6"/>
  <c r="AE20" i="6"/>
  <c r="X77" i="6"/>
  <c r="AA20" i="6"/>
  <c r="AC14" i="6"/>
  <c r="AC15" i="6" s="1"/>
  <c r="AC10" i="6" s="1"/>
  <c r="AC77" i="6"/>
  <c r="AD13" i="6"/>
  <c r="AD14" i="6"/>
  <c r="Z20" i="8"/>
  <c r="AA14" i="8"/>
  <c r="AD77" i="8"/>
  <c r="AB14" i="8"/>
  <c r="AA20" i="8"/>
  <c r="AA13" i="8"/>
  <c r="Y13" i="8"/>
  <c r="Y20" i="8"/>
  <c r="X14" i="8"/>
  <c r="Y77" i="8"/>
  <c r="Z77" i="8"/>
  <c r="Y14" i="8"/>
  <c r="X77" i="8"/>
  <c r="Z13" i="8"/>
  <c r="AA20" i="7"/>
  <c r="AE33" i="9"/>
  <c r="AE41" i="9"/>
  <c r="AE91" i="9"/>
  <c r="AE105" i="9"/>
  <c r="AE69" i="9"/>
  <c r="AB14" i="7"/>
  <c r="AE25" i="9"/>
  <c r="AE111" i="9"/>
  <c r="Y13" i="7"/>
  <c r="Z77" i="7"/>
  <c r="AC77" i="7"/>
  <c r="AC14" i="7"/>
  <c r="AB20" i="7"/>
  <c r="X14" i="7"/>
  <c r="AB77" i="7"/>
  <c r="AE20" i="7"/>
  <c r="X77" i="7"/>
  <c r="Y77" i="7"/>
  <c r="AA14" i="7"/>
  <c r="AE14" i="7"/>
  <c r="X79" i="9"/>
  <c r="X91" i="9" s="1"/>
  <c r="X75" i="9" s="1"/>
  <c r="X93" i="9"/>
  <c r="X105" i="9" s="1"/>
  <c r="X76" i="9" s="1"/>
  <c r="AE13" i="7"/>
  <c r="AE77" i="7"/>
  <c r="AA77" i="7"/>
  <c r="Z20" i="7"/>
  <c r="Z14" i="7"/>
  <c r="X13" i="6"/>
  <c r="AA13" i="6"/>
  <c r="AB20" i="6"/>
  <c r="X20" i="5"/>
  <c r="AD241" i="4"/>
  <c r="X51" i="9"/>
  <c r="X53" i="9" s="1"/>
  <c r="V13" i="9"/>
  <c r="V15" i="9" s="1"/>
  <c r="X141" i="4"/>
  <c r="X349" i="4"/>
  <c r="X33" i="4"/>
  <c r="W15" i="4"/>
  <c r="W10" i="4" s="1"/>
  <c r="AA69" i="4"/>
  <c r="AA19" i="4" s="1"/>
  <c r="AB305" i="4"/>
  <c r="X135" i="4"/>
  <c r="Q10" i="4"/>
  <c r="Z348" i="4"/>
  <c r="Z349" i="4"/>
  <c r="AA53" i="4"/>
  <c r="Y69" i="4"/>
  <c r="Y19" i="4" s="1"/>
  <c r="Y33" i="4"/>
  <c r="S15" i="4"/>
  <c r="S10" i="4" s="1"/>
  <c r="Z41" i="9"/>
  <c r="X41" i="4"/>
  <c r="Z305" i="4"/>
  <c r="AB53" i="4"/>
  <c r="AC111" i="4"/>
  <c r="Z53" i="4"/>
  <c r="AC25" i="4"/>
  <c r="AC18" i="4" s="1"/>
  <c r="AB134" i="4"/>
  <c r="AB198" i="4"/>
  <c r="AB242" i="4"/>
  <c r="W13" i="9"/>
  <c r="W15" i="9" s="1"/>
  <c r="W10" i="9" s="1"/>
  <c r="Y174" i="4"/>
  <c r="T15" i="4"/>
  <c r="T10" i="4" s="1"/>
  <c r="Z51" i="9"/>
  <c r="Z53" i="9" s="1"/>
  <c r="Z134" i="4"/>
  <c r="AD53" i="4"/>
  <c r="X198" i="4"/>
  <c r="Y242" i="4"/>
  <c r="Y105" i="4"/>
  <c r="Y76" i="4" s="1"/>
  <c r="X49" i="4"/>
  <c r="X64" i="4"/>
  <c r="X111" i="4"/>
  <c r="Z64" i="4"/>
  <c r="Z248" i="4"/>
  <c r="AA33" i="4"/>
  <c r="AA68" i="9"/>
  <c r="AA69" i="9" s="1"/>
  <c r="AA19" i="9" s="1"/>
  <c r="AA248" i="4"/>
  <c r="AB53" i="9"/>
  <c r="AC241" i="4"/>
  <c r="AC243" i="4" s="1"/>
  <c r="AC238" i="4" s="1"/>
  <c r="AD91" i="4"/>
  <c r="AD75" i="4" s="1"/>
  <c r="Z198" i="4"/>
  <c r="AA105" i="4"/>
  <c r="AA76" i="4" s="1"/>
  <c r="AA64" i="4"/>
  <c r="AC135" i="4"/>
  <c r="AB248" i="4"/>
  <c r="Y64" i="4"/>
  <c r="AA41" i="4"/>
  <c r="AC108" i="9"/>
  <c r="AC111" i="9" s="1"/>
  <c r="Y111" i="4"/>
  <c r="X305" i="4"/>
  <c r="X91" i="4"/>
  <c r="X75" i="4" s="1"/>
  <c r="X69" i="4"/>
  <c r="X19" i="4" s="1"/>
  <c r="Y25" i="4"/>
  <c r="Y18" i="4" s="1"/>
  <c r="Y53" i="4"/>
  <c r="Y41" i="4"/>
  <c r="V10" i="4"/>
  <c r="Z412" i="4"/>
  <c r="AA49" i="4"/>
  <c r="AB25" i="4"/>
  <c r="AB18" i="4" s="1"/>
  <c r="AB20" i="4" s="1"/>
  <c r="AB49" i="4"/>
  <c r="AC69" i="4"/>
  <c r="AC19" i="4" s="1"/>
  <c r="AC305" i="4"/>
  <c r="AE15" i="6"/>
  <c r="AE15" i="8"/>
  <c r="Y14" i="7"/>
  <c r="Y20" i="7"/>
  <c r="X20" i="7"/>
  <c r="X13" i="7"/>
  <c r="X412" i="4"/>
  <c r="X348" i="4"/>
  <c r="Y13" i="6"/>
  <c r="Y20" i="6"/>
  <c r="X242" i="4"/>
  <c r="X248" i="4"/>
  <c r="Y348" i="4"/>
  <c r="Y412" i="4"/>
  <c r="X20" i="8"/>
  <c r="X13" i="8"/>
  <c r="V111" i="9"/>
  <c r="X134" i="4"/>
  <c r="Z28" i="9"/>
  <c r="Z33" i="9" s="1"/>
  <c r="Z33" i="4"/>
  <c r="AA13" i="5"/>
  <c r="AC134" i="4"/>
  <c r="AC141" i="4"/>
  <c r="AD14" i="8"/>
  <c r="Y31" i="9"/>
  <c r="Y33" i="9" s="1"/>
  <c r="Q13" i="9"/>
  <c r="Q15" i="9" s="1"/>
  <c r="Q111" i="9"/>
  <c r="Y141" i="4"/>
  <c r="Z141" i="4"/>
  <c r="Z14" i="8"/>
  <c r="AA77" i="8"/>
  <c r="AA49" i="9"/>
  <c r="AA198" i="4"/>
  <c r="AA134" i="4"/>
  <c r="AC20" i="6"/>
  <c r="AC58" i="9"/>
  <c r="AC64" i="9" s="1"/>
  <c r="AC64" i="4"/>
  <c r="Y248" i="4"/>
  <c r="Z13" i="5"/>
  <c r="AA141" i="4"/>
  <c r="AA135" i="4"/>
  <c r="AC33" i="4"/>
  <c r="AC27" i="9"/>
  <c r="AC33" i="9" s="1"/>
  <c r="AC53" i="4"/>
  <c r="AC51" i="9"/>
  <c r="AD22" i="9"/>
  <c r="AD25" i="9" s="1"/>
  <c r="AD18" i="9" s="1"/>
  <c r="AD25" i="4"/>
  <c r="AD18" i="4" s="1"/>
  <c r="Y91" i="4"/>
  <c r="Y75" i="4" s="1"/>
  <c r="X13" i="5"/>
  <c r="X45" i="9"/>
  <c r="X49" i="9" s="1"/>
  <c r="X66" i="9"/>
  <c r="X69" i="9" s="1"/>
  <c r="X19" i="9" s="1"/>
  <c r="Y241" i="4"/>
  <c r="X105" i="4"/>
  <c r="X76" i="4" s="1"/>
  <c r="P15" i="4"/>
  <c r="P10" i="4" s="1"/>
  <c r="Z13" i="7"/>
  <c r="Z23" i="9"/>
  <c r="Z25" i="9" s="1"/>
  <c r="Z18" i="9" s="1"/>
  <c r="Z25" i="4"/>
  <c r="Z18" i="4" s="1"/>
  <c r="Z69" i="4"/>
  <c r="Z19" i="4" s="1"/>
  <c r="Z91" i="4"/>
  <c r="Z75" i="4" s="1"/>
  <c r="Z105" i="4"/>
  <c r="Z76" i="4" s="1"/>
  <c r="Z111" i="4"/>
  <c r="AA13" i="7"/>
  <c r="AA23" i="9"/>
  <c r="AA25" i="9" s="1"/>
  <c r="AA18" i="9" s="1"/>
  <c r="AA25" i="4"/>
  <c r="AA18" i="4" s="1"/>
  <c r="AA108" i="9"/>
  <c r="AA111" i="9" s="1"/>
  <c r="AA111" i="4"/>
  <c r="AB13" i="7"/>
  <c r="AC14" i="8"/>
  <c r="AC20" i="8"/>
  <c r="AC53" i="6"/>
  <c r="AC52" i="9"/>
  <c r="AD20" i="6"/>
  <c r="AD134" i="4"/>
  <c r="AB30" i="9"/>
  <c r="AB33" i="9" s="1"/>
  <c r="AB33" i="4"/>
  <c r="X108" i="9"/>
  <c r="X111" i="9" s="1"/>
  <c r="X55" i="9"/>
  <c r="X64" i="9" s="1"/>
  <c r="Y134" i="4"/>
  <c r="Z41" i="4"/>
  <c r="AB110" i="9"/>
  <c r="AB111" i="9" s="1"/>
  <c r="AB111" i="4"/>
  <c r="AC13" i="5"/>
  <c r="AC20" i="5"/>
  <c r="Z355" i="4"/>
  <c r="X23" i="9"/>
  <c r="X25" i="9" s="1"/>
  <c r="X18" i="9" s="1"/>
  <c r="Y52" i="9"/>
  <c r="Y53" i="9" s="1"/>
  <c r="Z13" i="6"/>
  <c r="Z49" i="4"/>
  <c r="Z44" i="9"/>
  <c r="Z49" i="9" s="1"/>
  <c r="AA20" i="5"/>
  <c r="AA81" i="9"/>
  <c r="AA91" i="9" s="1"/>
  <c r="AA75" i="9" s="1"/>
  <c r="AA91" i="4"/>
  <c r="AA75" i="4" s="1"/>
  <c r="AB64" i="4"/>
  <c r="AB91" i="4"/>
  <c r="AB75" i="4" s="1"/>
  <c r="AB79" i="9"/>
  <c r="AB91" i="9" s="1"/>
  <c r="AB75" i="9" s="1"/>
  <c r="AB93" i="9"/>
  <c r="AB105" i="9" s="1"/>
  <c r="AB76" i="9" s="1"/>
  <c r="AB105" i="4"/>
  <c r="AB76" i="4" s="1"/>
  <c r="AB14" i="4" s="1"/>
  <c r="AD77" i="7"/>
  <c r="AD41" i="4"/>
  <c r="AA241" i="4"/>
  <c r="AA243" i="4" s="1"/>
  <c r="AA238" i="4" s="1"/>
  <c r="AA51" i="9"/>
  <c r="AA53" i="9" s="1"/>
  <c r="AB135" i="4"/>
  <c r="AC41" i="4"/>
  <c r="AC49" i="4"/>
  <c r="AC105" i="4"/>
  <c r="AC76" i="4" s="1"/>
  <c r="AD20" i="8"/>
  <c r="AD135" i="4"/>
  <c r="AC91" i="4"/>
  <c r="AC75" i="4" s="1"/>
  <c r="AC13" i="8"/>
  <c r="AC77" i="8"/>
  <c r="AD13" i="7"/>
  <c r="AD20" i="5"/>
  <c r="AD248" i="4"/>
  <c r="AB13" i="8"/>
  <c r="AC198" i="4"/>
  <c r="AD198" i="4"/>
  <c r="AD242" i="4"/>
  <c r="AB20" i="5"/>
  <c r="AB13" i="5"/>
  <c r="AB35" i="9"/>
  <c r="AB41" i="9" s="1"/>
  <c r="AB41" i="4"/>
  <c r="AC77" i="5"/>
  <c r="AC13" i="7"/>
  <c r="AC20" i="7"/>
  <c r="AD14" i="7"/>
  <c r="AD305" i="4"/>
  <c r="AD27" i="9"/>
  <c r="AD33" i="9" s="1"/>
  <c r="AD33" i="4"/>
  <c r="AD13" i="8"/>
  <c r="AD13" i="5"/>
  <c r="AD64" i="4"/>
  <c r="AD105" i="4"/>
  <c r="AD76" i="4" s="1"/>
  <c r="AD49" i="4"/>
  <c r="AD69" i="4"/>
  <c r="AD19" i="4" s="1"/>
  <c r="AD111" i="4"/>
  <c r="AC69" i="9"/>
  <c r="AC19" i="9" s="1"/>
  <c r="J15" i="9"/>
  <c r="J10" i="9" s="1"/>
  <c r="N15" i="9"/>
  <c r="N10" i="9" s="1"/>
  <c r="P15" i="9"/>
  <c r="P10" i="9" s="1"/>
  <c r="T15" i="9"/>
  <c r="T10" i="9" s="1"/>
  <c r="AA105" i="9"/>
  <c r="AA76" i="9" s="1"/>
  <c r="AC25" i="9"/>
  <c r="AC18" i="9" s="1"/>
  <c r="AC41" i="9"/>
  <c r="AC105" i="9"/>
  <c r="AC76" i="9" s="1"/>
  <c r="AC49" i="9"/>
  <c r="H15" i="9"/>
  <c r="H10" i="9" s="1"/>
  <c r="AB25" i="9"/>
  <c r="AB18" i="9" s="1"/>
  <c r="L15" i="9"/>
  <c r="L10" i="9" s="1"/>
  <c r="Z64" i="9"/>
  <c r="Z91" i="9"/>
  <c r="Z75" i="9" s="1"/>
  <c r="Z105" i="9"/>
  <c r="Z76" i="9" s="1"/>
  <c r="Z111" i="9"/>
  <c r="Y111" i="9"/>
  <c r="AD41" i="9"/>
  <c r="Y25" i="9"/>
  <c r="Y18" i="9" s="1"/>
  <c r="AA33" i="9"/>
  <c r="F15" i="9"/>
  <c r="F10" i="9" s="1"/>
  <c r="R15" i="9"/>
  <c r="R10" i="9" s="1"/>
  <c r="AA64" i="9"/>
  <c r="AC91" i="9"/>
  <c r="AC75" i="9" s="1"/>
  <c r="AD69" i="9"/>
  <c r="AD19" i="9" s="1"/>
  <c r="X33" i="9"/>
  <c r="X41" i="9"/>
  <c r="Y41" i="9"/>
  <c r="Y49" i="9"/>
  <c r="Y69" i="9"/>
  <c r="Y19" i="9" s="1"/>
  <c r="Y91" i="9"/>
  <c r="Y75" i="9" s="1"/>
  <c r="Y105" i="9"/>
  <c r="Y76" i="9" s="1"/>
  <c r="E15" i="9"/>
  <c r="E10" i="9" s="1"/>
  <c r="I15" i="9"/>
  <c r="I10" i="9" s="1"/>
  <c r="M15" i="9"/>
  <c r="M10" i="9" s="1"/>
  <c r="U15" i="9"/>
  <c r="U10" i="9" s="1"/>
  <c r="G15" i="9"/>
  <c r="G10" i="9" s="1"/>
  <c r="K15" i="9"/>
  <c r="K10" i="9" s="1"/>
  <c r="O15" i="9"/>
  <c r="O10" i="9" s="1"/>
  <c r="S15" i="9"/>
  <c r="S10" i="9" s="1"/>
  <c r="Y64" i="9"/>
  <c r="Z69" i="9"/>
  <c r="Z19" i="9" s="1"/>
  <c r="AA41" i="9"/>
  <c r="AB69" i="9"/>
  <c r="AB19" i="9" s="1"/>
  <c r="AD53" i="9"/>
  <c r="AD105" i="9"/>
  <c r="AD76" i="9" s="1"/>
  <c r="AD111" i="9"/>
  <c r="AD91" i="9"/>
  <c r="AD75" i="9" s="1"/>
  <c r="AB64" i="9"/>
  <c r="AB49" i="9"/>
  <c r="AD49" i="9"/>
  <c r="AD64" i="9"/>
  <c r="Y350" i="4" l="1"/>
  <c r="Y345" i="4" s="1"/>
  <c r="X13" i="4"/>
  <c r="AB243" i="4"/>
  <c r="AB238" i="4" s="1"/>
  <c r="AB15" i="5"/>
  <c r="AB10" i="5" s="1"/>
  <c r="X15" i="6"/>
  <c r="X10" i="6" s="1"/>
  <c r="AB15" i="8"/>
  <c r="AB10" i="8" s="1"/>
  <c r="AC15" i="8"/>
  <c r="AC10" i="8" s="1"/>
  <c r="X15" i="8"/>
  <c r="X10" i="8" s="1"/>
  <c r="X15" i="7"/>
  <c r="X10" i="7" s="1"/>
  <c r="AE15" i="5"/>
  <c r="AE10" i="5" s="1"/>
  <c r="AE13" i="4"/>
  <c r="X77" i="4"/>
  <c r="AD243" i="4"/>
  <c r="AD238" i="4" s="1"/>
  <c r="Z350" i="4"/>
  <c r="Z345" i="4" s="1"/>
  <c r="AD15" i="5"/>
  <c r="AD10" i="5" s="1"/>
  <c r="X20" i="4"/>
  <c r="Z136" i="4"/>
  <c r="Z131" i="4" s="1"/>
  <c r="X350" i="4"/>
  <c r="X345" i="4" s="1"/>
  <c r="AE20" i="4"/>
  <c r="Y20" i="4"/>
  <c r="Y14" i="4"/>
  <c r="AC14" i="4"/>
  <c r="Y243" i="4"/>
  <c r="Y238" i="4" s="1"/>
  <c r="AD15" i="6"/>
  <c r="AD10" i="6" s="1"/>
  <c r="AB15" i="6"/>
  <c r="AB10" i="6" s="1"/>
  <c r="Y15" i="8"/>
  <c r="Y10" i="8" s="1"/>
  <c r="AA15" i="8"/>
  <c r="AA10" i="8" s="1"/>
  <c r="Z15" i="8"/>
  <c r="Z10" i="8" s="1"/>
  <c r="Z15" i="6"/>
  <c r="Z10" i="6" s="1"/>
  <c r="X15" i="5"/>
  <c r="X10" i="5" s="1"/>
  <c r="AA15" i="5"/>
  <c r="AA10" i="5" s="1"/>
  <c r="Z15" i="5"/>
  <c r="Z10" i="5" s="1"/>
  <c r="AA15" i="6"/>
  <c r="AA10" i="6" s="1"/>
  <c r="AD15" i="8"/>
  <c r="AD10" i="8" s="1"/>
  <c r="AE14" i="4"/>
  <c r="AE15" i="4" s="1"/>
  <c r="Y136" i="4"/>
  <c r="Y131" i="4" s="1"/>
  <c r="Y77" i="4"/>
  <c r="X136" i="4"/>
  <c r="X131" i="4" s="1"/>
  <c r="AB136" i="4"/>
  <c r="AB131" i="4" s="1"/>
  <c r="AE238" i="4"/>
  <c r="X243" i="4"/>
  <c r="X238" i="4" s="1"/>
  <c r="AE131" i="4"/>
  <c r="AC15" i="5"/>
  <c r="AC10" i="5" s="1"/>
  <c r="Y15" i="5"/>
  <c r="Y10" i="5" s="1"/>
  <c r="Y15" i="6"/>
  <c r="Y10" i="6" s="1"/>
  <c r="AE10" i="6"/>
  <c r="AE10" i="8"/>
  <c r="AC15" i="7"/>
  <c r="AC10" i="7" s="1"/>
  <c r="AE18" i="9"/>
  <c r="AE75" i="9"/>
  <c r="AE19" i="9"/>
  <c r="AB15" i="7"/>
  <c r="AB10" i="7" s="1"/>
  <c r="AE76" i="9"/>
  <c r="AA15" i="7"/>
  <c r="AA10" i="7" s="1"/>
  <c r="Z15" i="7"/>
  <c r="Z10" i="7" s="1"/>
  <c r="Y15" i="7"/>
  <c r="Y10" i="7" s="1"/>
  <c r="AE15" i="7"/>
  <c r="AE10" i="7" s="1"/>
  <c r="Z14" i="9"/>
  <c r="AC53" i="9"/>
  <c r="AC20" i="9"/>
  <c r="Q10" i="9"/>
  <c r="AD77" i="4"/>
  <c r="V10" i="9"/>
  <c r="Y20" i="9"/>
  <c r="AB13" i="9"/>
  <c r="AC20" i="4"/>
  <c r="AA14" i="4"/>
  <c r="AA20" i="9"/>
  <c r="AC14" i="9"/>
  <c r="AA77" i="4"/>
  <c r="X14" i="9"/>
  <c r="AC77" i="4"/>
  <c r="AA77" i="9"/>
  <c r="AC136" i="4"/>
  <c r="AC131" i="4" s="1"/>
  <c r="AB20" i="9"/>
  <c r="X13" i="9"/>
  <c r="Z77" i="4"/>
  <c r="Z14" i="4"/>
  <c r="AD15" i="7"/>
  <c r="AD10" i="7" s="1"/>
  <c r="AB77" i="4"/>
  <c r="AB13" i="4"/>
  <c r="AB15" i="4" s="1"/>
  <c r="AB10" i="4" s="1"/>
  <c r="X14" i="4"/>
  <c r="X15" i="4" s="1"/>
  <c r="X10" i="4" s="1"/>
  <c r="Z13" i="4"/>
  <c r="Z20" i="4"/>
  <c r="AD14" i="4"/>
  <c r="AD136" i="4"/>
  <c r="AD131" i="4" s="1"/>
  <c r="AD20" i="9"/>
  <c r="AA20" i="4"/>
  <c r="AA13" i="4"/>
  <c r="AD20" i="4"/>
  <c r="AD13" i="4"/>
  <c r="AA136" i="4"/>
  <c r="AA131" i="4" s="1"/>
  <c r="AC13" i="4"/>
  <c r="Y13" i="4"/>
  <c r="AD13" i="9"/>
  <c r="AD14" i="9"/>
  <c r="AA14" i="9"/>
  <c r="AC77" i="9"/>
  <c r="X20" i="9"/>
  <c r="AA13" i="9"/>
  <c r="AB77" i="9"/>
  <c r="Z77" i="9"/>
  <c r="AD77" i="9"/>
  <c r="AC13" i="9"/>
  <c r="Z13" i="9"/>
  <c r="X77" i="9"/>
  <c r="AB14" i="9"/>
  <c r="Y77" i="9"/>
  <c r="Y13" i="9"/>
  <c r="Y14" i="9"/>
  <c r="Z20" i="9"/>
  <c r="Y15" i="4" l="1"/>
  <c r="Y10" i="4" s="1"/>
  <c r="AC15" i="4"/>
  <c r="AC10" i="4" s="1"/>
  <c r="AE10" i="4"/>
  <c r="AD15" i="4"/>
  <c r="AD10" i="4" s="1"/>
  <c r="AA15" i="4"/>
  <c r="AA10" i="4" s="1"/>
  <c r="Z15" i="4"/>
  <c r="Z10" i="4" s="1"/>
  <c r="Z15" i="9"/>
  <c r="Z10" i="9" s="1"/>
  <c r="AC15" i="9"/>
  <c r="AC10" i="9" s="1"/>
  <c r="AE14" i="9"/>
  <c r="AE77" i="9"/>
  <c r="AE13" i="9"/>
  <c r="AE20" i="9"/>
  <c r="AD15" i="9"/>
  <c r="AD10" i="9" s="1"/>
  <c r="AB15" i="9"/>
  <c r="AB10" i="9" s="1"/>
  <c r="X15" i="9"/>
  <c r="X10" i="9" s="1"/>
  <c r="AA15" i="9"/>
  <c r="AA10" i="9" s="1"/>
  <c r="Y15" i="9"/>
  <c r="Y10" i="9" s="1"/>
  <c r="AE15" i="9" l="1"/>
  <c r="AE10" i="9" l="1"/>
</calcChain>
</file>

<file path=xl/sharedStrings.xml><?xml version="1.0" encoding="utf-8"?>
<sst xmlns="http://schemas.openxmlformats.org/spreadsheetml/2006/main" count="1343" uniqueCount="109">
  <si>
    <t>TABLE 3.10</t>
  </si>
  <si>
    <t>FACULTY &amp; STAFF HEADCOUNT AND DEMOGRAPHICS</t>
  </si>
  <si>
    <t>Fall 1993</t>
  </si>
  <si>
    <t>Fall 1994</t>
  </si>
  <si>
    <t>Fall 1995</t>
  </si>
  <si>
    <t>Fall 1996</t>
  </si>
  <si>
    <t>Fall 1997</t>
  </si>
  <si>
    <t>Fall 1998</t>
  </si>
  <si>
    <t>Fall 1999</t>
  </si>
  <si>
    <t>Fall 2000</t>
  </si>
  <si>
    <t>Fall 2001</t>
  </si>
  <si>
    <t>Fall 2002</t>
  </si>
  <si>
    <t>Fall 2003</t>
  </si>
  <si>
    <t>Fall 2004</t>
  </si>
  <si>
    <t>Fall 2005</t>
  </si>
  <si>
    <t>Fall 2006</t>
  </si>
  <si>
    <t>Fall 2007</t>
  </si>
  <si>
    <t>Fall 2008</t>
  </si>
  <si>
    <t>Fall 2009</t>
  </si>
  <si>
    <t>Fall 2010</t>
  </si>
  <si>
    <t>Fall 2011</t>
  </si>
  <si>
    <t>Fall 2012</t>
  </si>
  <si>
    <t>Fall 2013</t>
  </si>
  <si>
    <t>GRAND TOTAL EMPLOYEES (excludes college work study students)</t>
  </si>
  <si>
    <t>TOTAL FACULTY &amp; STAFF</t>
  </si>
  <si>
    <t>FACULTY</t>
  </si>
  <si>
    <t>FULL-TIME FACULTY</t>
  </si>
  <si>
    <t>Instructional Staff</t>
  </si>
  <si>
    <t>Research</t>
  </si>
  <si>
    <t>Public Service</t>
  </si>
  <si>
    <t>Instructional Staff Not on the Tenure Track</t>
  </si>
  <si>
    <t>Professors</t>
  </si>
  <si>
    <t>Associate Professors</t>
  </si>
  <si>
    <t>Assistant Professors</t>
  </si>
  <si>
    <t>Instructors</t>
  </si>
  <si>
    <t>Lecturers</t>
  </si>
  <si>
    <t>Other Faculty &amp; Non-Faculty</t>
  </si>
  <si>
    <t>Instructional Staff with Tenure</t>
  </si>
  <si>
    <t>Other Faculty</t>
  </si>
  <si>
    <t>Non-tenured Instructional Staff (On tenure track)</t>
  </si>
  <si>
    <t>Gender of Tenured/Tenure Track FT Faculty</t>
  </si>
  <si>
    <t>White</t>
  </si>
  <si>
    <t>Black</t>
  </si>
  <si>
    <t>Hispanic</t>
  </si>
  <si>
    <t>Asian</t>
  </si>
  <si>
    <t>Pacific Islander</t>
  </si>
  <si>
    <t>American Indian</t>
  </si>
  <si>
    <t>Unknown</t>
  </si>
  <si>
    <t>PART-TIME FACULTY</t>
  </si>
  <si>
    <t>STAFF - ADM, SERVICE, AND SUPPORT</t>
  </si>
  <si>
    <t>FULL-TIME ADM, SERVICE &amp; SUPPORT</t>
  </si>
  <si>
    <t>Librarians/Curators/Archivists</t>
  </si>
  <si>
    <t>Instructional Support</t>
  </si>
  <si>
    <t>Management</t>
  </si>
  <si>
    <t>Business &amp; Financial Operations</t>
  </si>
  <si>
    <t>Community Service/Legal/Arts/Media</t>
  </si>
  <si>
    <t>Healthcare Practitioners &amp; Technicians</t>
  </si>
  <si>
    <t>Service</t>
  </si>
  <si>
    <t>Sales Related</t>
  </si>
  <si>
    <t>Office &amp; Administrative Support</t>
  </si>
  <si>
    <t>Natural Resources/Construction/Maintenance</t>
  </si>
  <si>
    <t>Production/Transportation/Material Moving</t>
  </si>
  <si>
    <t>PART-TIME ADM, SERVICE &amp; SUPPORT</t>
  </si>
  <si>
    <t>GRADUATE ASSISTANTS</t>
  </si>
  <si>
    <t>Teaching</t>
  </si>
  <si>
    <t>Library &amp; Instructional Support</t>
  </si>
  <si>
    <t>* figures includes medical school and hospital</t>
  </si>
  <si>
    <t>Notes: In Fall 2004, Outreach &amp; Extension headcounts moved from System Administration to the Columbia campus.</t>
  </si>
  <si>
    <t>UNIVERSITY OF MISSOURI-KANSAS CITY</t>
  </si>
  <si>
    <t>* figures includes medical school</t>
  </si>
  <si>
    <t>MISSOURI UNIVERSITY OF SCIENCE AND TECHNOLOGY</t>
  </si>
  <si>
    <t>UNIVERSITY OF MISSOURI-ST. LOUIS</t>
  </si>
  <si>
    <t>UNIVERSITY OF MISSOURI-SYSTEM ADMINISTRATION</t>
  </si>
  <si>
    <t>UNIVERSITY OF MISSOURI SYSTEM</t>
  </si>
  <si>
    <t>* figures includes medical schools and hospital</t>
  </si>
  <si>
    <t xml:space="preserve">            In Fall 2012, IPEDS changed reporting by Equal Opportunity Employment (EEO) categories to the Standard</t>
  </si>
  <si>
    <t xml:space="preserve">            Occupational Classification (SOC) system.</t>
  </si>
  <si>
    <t>Source: IPEDS HR, Human Resources Survey</t>
  </si>
  <si>
    <t>Race &amp; Ethnicity of Tenure/Tenure Track FT Faculty</t>
  </si>
  <si>
    <t>Nonresident Alien</t>
  </si>
  <si>
    <t>Two or more</t>
  </si>
  <si>
    <t>Men</t>
  </si>
  <si>
    <t>Women</t>
  </si>
  <si>
    <t>Full-Time</t>
  </si>
  <si>
    <t>Part-Time (excludes graduate assistants)</t>
  </si>
  <si>
    <t>Part-Time</t>
  </si>
  <si>
    <t>Computer/Engineering/Science</t>
  </si>
  <si>
    <t>FACULTY &amp; STAFF HEADCOUNT AND DEMOGRAPHICS*</t>
  </si>
  <si>
    <t>MU-Columbia Campus (COLUM)</t>
  </si>
  <si>
    <t>MU-Hospital (HOSPT)</t>
  </si>
  <si>
    <t>MU-Outreach &amp; Extension (UOEXT)</t>
  </si>
  <si>
    <t>Fall 2014</t>
  </si>
  <si>
    <t>BY BUSINESS UNIT</t>
  </si>
  <si>
    <t>Fall 2015</t>
  </si>
  <si>
    <t>Fall 2016</t>
  </si>
  <si>
    <t>Fall 2017</t>
  </si>
  <si>
    <t>Fall 2018</t>
  </si>
  <si>
    <t>See Row 125</t>
  </si>
  <si>
    <t>Fall 2019</t>
  </si>
  <si>
    <t>Fall 2020</t>
  </si>
  <si>
    <t>Notes: In Fall 2012, IPEDS changed reporting by Equal Opportunity Employment (EEO) categories to the Standard</t>
  </si>
  <si>
    <t xml:space="preserve">            In Fall 2020, the University changed faculty occupational categories (Instructional, Research, &amp; Public Service) that were</t>
  </si>
  <si>
    <t xml:space="preserve">            based on financial source type to actual job performed.</t>
  </si>
  <si>
    <t>Fall 2021</t>
  </si>
  <si>
    <t>Fall 2022</t>
  </si>
  <si>
    <t>Fall 2023</t>
  </si>
  <si>
    <t>UM-IR 2/24</t>
  </si>
  <si>
    <t>UNIVERSITY OF MISSOURI-COLUMBIA, WITH HOSPITAL</t>
  </si>
  <si>
    <t>UM-IR 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</si>
</sst>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9">
    <xf numFmtId="0" fontId="0" fillId="0" borderId="0" xfId="0"/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1" xfId="2" applyFont="1" applyBorder="1"/>
    <xf numFmtId="0" fontId="3" fillId="0" borderId="2" xfId="2" applyFont="1" applyBorder="1"/>
    <xf numFmtId="3" fontId="3" fillId="0" borderId="2" xfId="2" applyNumberFormat="1" applyFont="1" applyBorder="1"/>
    <xf numFmtId="0" fontId="3" fillId="0" borderId="3" xfId="2" applyFont="1" applyBorder="1"/>
    <xf numFmtId="0" fontId="4" fillId="0" borderId="0" xfId="2" applyFont="1"/>
    <xf numFmtId="0" fontId="5" fillId="0" borderId="0" xfId="2" applyFont="1"/>
    <xf numFmtId="3" fontId="3" fillId="0" borderId="0" xfId="2" applyNumberFormat="1" applyFont="1"/>
    <xf numFmtId="0" fontId="3" fillId="0" borderId="4" xfId="2" applyFont="1" applyBorder="1"/>
    <xf numFmtId="3" fontId="3" fillId="0" borderId="4" xfId="2" applyNumberFormat="1" applyFont="1" applyBorder="1"/>
    <xf numFmtId="0" fontId="3" fillId="0" borderId="5" xfId="2" applyFont="1" applyBorder="1"/>
    <xf numFmtId="3" fontId="3" fillId="0" borderId="2" xfId="2" applyNumberFormat="1" applyFont="1" applyBorder="1" applyAlignment="1">
      <alignment horizontal="right"/>
    </xf>
    <xf numFmtId="3" fontId="3" fillId="0" borderId="0" xfId="2" applyNumberFormat="1" applyFont="1" applyAlignment="1">
      <alignment horizontal="center"/>
    </xf>
    <xf numFmtId="3" fontId="5" fillId="0" borderId="0" xfId="2" applyNumberFormat="1" applyFont="1"/>
    <xf numFmtId="3" fontId="6" fillId="0" borderId="0" xfId="2" applyNumberFormat="1" applyFont="1"/>
    <xf numFmtId="3" fontId="6" fillId="0" borderId="2" xfId="2" applyNumberFormat="1" applyFont="1" applyBorder="1"/>
    <xf numFmtId="3" fontId="3" fillId="0" borderId="0" xfId="2" applyNumberFormat="1" applyFont="1" applyAlignment="1">
      <alignment horizontal="right"/>
    </xf>
    <xf numFmtId="0" fontId="3" fillId="0" borderId="6" xfId="2" applyFont="1" applyBorder="1"/>
    <xf numFmtId="0" fontId="3" fillId="0" borderId="7" xfId="2" applyFont="1" applyBorder="1"/>
    <xf numFmtId="0" fontId="5" fillId="2" borderId="0" xfId="2" applyFont="1" applyFill="1" applyAlignment="1">
      <alignment vertical="center"/>
    </xf>
    <xf numFmtId="0" fontId="3" fillId="2" borderId="0" xfId="2" applyFont="1" applyFill="1"/>
    <xf numFmtId="3" fontId="3" fillId="2" borderId="0" xfId="2" applyNumberFormat="1" applyFont="1" applyFill="1" applyAlignment="1">
      <alignment horizontal="center"/>
    </xf>
    <xf numFmtId="0" fontId="5" fillId="2" borderId="0" xfId="2" applyFont="1" applyFill="1" applyAlignment="1">
      <alignment horizontal="left"/>
    </xf>
    <xf numFmtId="3" fontId="5" fillId="2" borderId="0" xfId="2" applyNumberFormat="1" applyFont="1" applyFill="1" applyAlignment="1">
      <alignment horizontal="left"/>
    </xf>
    <xf numFmtId="3" fontId="3" fillId="2" borderId="0" xfId="2" applyNumberFormat="1" applyFont="1" applyFill="1"/>
    <xf numFmtId="0" fontId="5" fillId="2" borderId="0" xfId="2" applyFont="1" applyFill="1"/>
    <xf numFmtId="0" fontId="3" fillId="2" borderId="0" xfId="2" applyFont="1" applyFill="1" applyAlignment="1">
      <alignment horizontal="right"/>
    </xf>
    <xf numFmtId="3" fontId="3" fillId="2" borderId="0" xfId="2" applyNumberFormat="1" applyFont="1" applyFill="1" applyAlignment="1">
      <alignment horizontal="right"/>
    </xf>
    <xf numFmtId="3" fontId="5" fillId="2" borderId="0" xfId="2" applyNumberFormat="1" applyFont="1" applyFill="1"/>
    <xf numFmtId="0" fontId="5" fillId="3" borderId="0" xfId="2" applyFont="1" applyFill="1" applyAlignment="1">
      <alignment vertical="center"/>
    </xf>
    <xf numFmtId="0" fontId="3" fillId="3" borderId="0" xfId="2" applyFont="1" applyFill="1"/>
    <xf numFmtId="3" fontId="3" fillId="3" borderId="0" xfId="2" applyNumberFormat="1" applyFont="1" applyFill="1" applyAlignment="1">
      <alignment horizontal="center"/>
    </xf>
    <xf numFmtId="0" fontId="5" fillId="3" borderId="0" xfId="2" applyFont="1" applyFill="1" applyAlignment="1">
      <alignment horizontal="left"/>
    </xf>
    <xf numFmtId="3" fontId="5" fillId="3" borderId="0" xfId="2" applyNumberFormat="1" applyFont="1" applyFill="1" applyAlignment="1">
      <alignment horizontal="left"/>
    </xf>
    <xf numFmtId="3" fontId="3" fillId="3" borderId="0" xfId="2" applyNumberFormat="1" applyFont="1" applyFill="1"/>
    <xf numFmtId="0" fontId="5" fillId="3" borderId="0" xfId="2" applyFont="1" applyFill="1"/>
    <xf numFmtId="0" fontId="3" fillId="3" borderId="0" xfId="2" applyFont="1" applyFill="1" applyAlignment="1">
      <alignment horizontal="right"/>
    </xf>
    <xf numFmtId="3" fontId="3" fillId="3" borderId="0" xfId="2" applyNumberFormat="1" applyFont="1" applyFill="1" applyAlignment="1">
      <alignment horizontal="right"/>
    </xf>
    <xf numFmtId="3" fontId="5" fillId="3" borderId="0" xfId="2" applyNumberFormat="1" applyFont="1" applyFill="1"/>
    <xf numFmtId="0" fontId="5" fillId="4" borderId="0" xfId="2" applyFont="1" applyFill="1" applyAlignment="1">
      <alignment vertical="center"/>
    </xf>
    <xf numFmtId="0" fontId="3" fillId="4" borderId="0" xfId="2" applyFont="1" applyFill="1"/>
    <xf numFmtId="3" fontId="3" fillId="4" borderId="0" xfId="2" applyNumberFormat="1" applyFont="1" applyFill="1" applyAlignment="1">
      <alignment horizontal="center"/>
    </xf>
    <xf numFmtId="0" fontId="5" fillId="4" borderId="0" xfId="2" applyFont="1" applyFill="1" applyAlignment="1">
      <alignment horizontal="left"/>
    </xf>
    <xf numFmtId="3" fontId="5" fillId="4" borderId="0" xfId="2" applyNumberFormat="1" applyFont="1" applyFill="1" applyAlignment="1">
      <alignment horizontal="left"/>
    </xf>
    <xf numFmtId="3" fontId="3" fillId="4" borderId="0" xfId="2" applyNumberFormat="1" applyFont="1" applyFill="1"/>
    <xf numFmtId="0" fontId="5" fillId="4" borderId="0" xfId="2" applyFont="1" applyFill="1"/>
    <xf numFmtId="0" fontId="3" fillId="4" borderId="0" xfId="2" applyFont="1" applyFill="1" applyAlignment="1">
      <alignment horizontal="right"/>
    </xf>
    <xf numFmtId="3" fontId="3" fillId="4" borderId="0" xfId="2" applyNumberFormat="1" applyFont="1" applyFill="1" applyAlignment="1">
      <alignment horizontal="right"/>
    </xf>
    <xf numFmtId="3" fontId="5" fillId="4" borderId="0" xfId="2" applyNumberFormat="1" applyFont="1" applyFill="1"/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/>
    </xf>
    <xf numFmtId="3" fontId="5" fillId="0" borderId="0" xfId="2" applyNumberFormat="1" applyFont="1" applyAlignment="1">
      <alignment horizontal="left"/>
    </xf>
    <xf numFmtId="3" fontId="5" fillId="0" borderId="0" xfId="2" applyNumberFormat="1" applyFont="1" applyAlignment="1">
      <alignment horizontal="right"/>
    </xf>
    <xf numFmtId="0" fontId="3" fillId="0" borderId="2" xfId="2" applyFont="1" applyBorder="1" applyAlignment="1">
      <alignment horizontal="right"/>
    </xf>
    <xf numFmtId="0" fontId="5" fillId="5" borderId="0" xfId="2" applyFont="1" applyFill="1" applyAlignment="1">
      <alignment vertical="center"/>
    </xf>
    <xf numFmtId="0" fontId="3" fillId="5" borderId="0" xfId="2" applyFont="1" applyFill="1"/>
    <xf numFmtId="3" fontId="3" fillId="5" borderId="0" xfId="2" applyNumberFormat="1" applyFont="1" applyFill="1" applyAlignment="1">
      <alignment horizontal="center"/>
    </xf>
    <xf numFmtId="0" fontId="5" fillId="5" borderId="0" xfId="2" applyFont="1" applyFill="1" applyAlignment="1">
      <alignment horizontal="left"/>
    </xf>
    <xf numFmtId="3" fontId="3" fillId="5" borderId="0" xfId="2" applyNumberFormat="1" applyFont="1" applyFill="1"/>
    <xf numFmtId="0" fontId="5" fillId="5" borderId="0" xfId="2" applyFont="1" applyFill="1"/>
    <xf numFmtId="0" fontId="3" fillId="5" borderId="0" xfId="2" applyFont="1" applyFill="1" applyAlignment="1">
      <alignment horizontal="right"/>
    </xf>
    <xf numFmtId="3" fontId="5" fillId="5" borderId="0" xfId="2" applyNumberFormat="1" applyFont="1" applyFill="1"/>
    <xf numFmtId="3" fontId="5" fillId="5" borderId="0" xfId="2" applyNumberFormat="1" applyFont="1" applyFill="1" applyAlignment="1">
      <alignment horizontal="right"/>
    </xf>
    <xf numFmtId="0" fontId="5" fillId="6" borderId="0" xfId="2" applyFont="1" applyFill="1" applyAlignment="1">
      <alignment vertical="center"/>
    </xf>
    <xf numFmtId="0" fontId="3" fillId="6" borderId="0" xfId="2" applyFont="1" applyFill="1"/>
    <xf numFmtId="3" fontId="3" fillId="6" borderId="0" xfId="2" applyNumberFormat="1" applyFont="1" applyFill="1" applyAlignment="1">
      <alignment horizontal="center"/>
    </xf>
    <xf numFmtId="0" fontId="5" fillId="6" borderId="0" xfId="2" applyFont="1" applyFill="1" applyAlignment="1">
      <alignment horizontal="left"/>
    </xf>
    <xf numFmtId="3" fontId="5" fillId="6" borderId="0" xfId="2" applyNumberFormat="1" applyFont="1" applyFill="1" applyAlignment="1">
      <alignment horizontal="left"/>
    </xf>
    <xf numFmtId="3" fontId="3" fillId="6" borderId="0" xfId="2" applyNumberFormat="1" applyFont="1" applyFill="1"/>
    <xf numFmtId="0" fontId="5" fillId="6" borderId="0" xfId="2" applyFont="1" applyFill="1"/>
    <xf numFmtId="0" fontId="3" fillId="6" borderId="0" xfId="2" applyFont="1" applyFill="1" applyAlignment="1">
      <alignment horizontal="right"/>
    </xf>
    <xf numFmtId="3" fontId="3" fillId="6" borderId="0" xfId="2" applyNumberFormat="1" applyFont="1" applyFill="1" applyAlignment="1">
      <alignment horizontal="right"/>
    </xf>
    <xf numFmtId="3" fontId="5" fillId="6" borderId="0" xfId="2" applyNumberFormat="1" applyFont="1" applyFill="1"/>
    <xf numFmtId="0" fontId="5" fillId="7" borderId="2" xfId="2" applyFont="1" applyFill="1" applyBorder="1"/>
    <xf numFmtId="0" fontId="5" fillId="8" borderId="2" xfId="2" applyFont="1" applyFill="1" applyBorder="1"/>
    <xf numFmtId="0" fontId="5" fillId="9" borderId="2" xfId="2" applyFont="1" applyFill="1" applyBorder="1"/>
    <xf numFmtId="0" fontId="3" fillId="8" borderId="0" xfId="2" applyFont="1" applyFill="1"/>
    <xf numFmtId="0" fontId="3" fillId="9" borderId="0" xfId="2" applyFont="1" applyFill="1"/>
    <xf numFmtId="0" fontId="3" fillId="7" borderId="0" xfId="2" applyFont="1" applyFill="1"/>
    <xf numFmtId="0" fontId="5" fillId="0" borderId="0" xfId="2" applyFont="1" applyAlignment="1">
      <alignment horizontal="right"/>
    </xf>
    <xf numFmtId="9" fontId="3" fillId="0" borderId="0" xfId="2" applyNumberFormat="1" applyFont="1"/>
    <xf numFmtId="164" fontId="3" fillId="0" borderId="0" xfId="2" applyNumberFormat="1" applyFont="1"/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7" fillId="0" borderId="9" xfId="2" applyFont="1" applyBorder="1"/>
    <xf numFmtId="0" fontId="7" fillId="0" borderId="10" xfId="2" applyFont="1" applyBorder="1"/>
    <xf numFmtId="0" fontId="8" fillId="0" borderId="2" xfId="1" applyFont="1" applyBorder="1" applyAlignment="1" applyProtection="1"/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FCC"/>
      <color rgb="FFDDDDDD"/>
      <color rgb="FFCCEC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47626</xdr:colOff>
      <xdr:row>124</xdr:row>
      <xdr:rowOff>38101</xdr:rowOff>
    </xdr:from>
    <xdr:to>
      <xdr:col>24</xdr:col>
      <xdr:colOff>161926</xdr:colOff>
      <xdr:row>126</xdr:row>
      <xdr:rowOff>19051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86176" y="20840701"/>
          <a:ext cx="114300" cy="3238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85725</xdr:colOff>
      <xdr:row>6</xdr:row>
      <xdr:rowOff>19050</xdr:rowOff>
    </xdr:from>
    <xdr:to>
      <xdr:col>38</xdr:col>
      <xdr:colOff>200025</xdr:colOff>
      <xdr:row>8</xdr:row>
      <xdr:rowOff>0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029575" y="1104900"/>
          <a:ext cx="114300" cy="3238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msystem.edu/ums/fa/ir/ipedsh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msystem.edu/ums/fa/ir/ipedsh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umsystem.edu/ums/fa/ir/ipedshr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umsystem.edu/ums/fa/ir/ipedshr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umsystem.edu/ums/fa/ir/ipedshr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umsystem.edu/ums/fa/ir/ipeds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J121"/>
  <sheetViews>
    <sheetView tabSelected="1" zoomScaleNormal="100" workbookViewId="0"/>
  </sheetViews>
  <sheetFormatPr defaultColWidth="9.140625" defaultRowHeight="13.5" customHeight="1" x14ac:dyDescent="0.2"/>
  <cols>
    <col min="1" max="3" width="2.7109375" style="1" customWidth="1"/>
    <col min="4" max="4" width="37.7109375" style="1" customWidth="1"/>
    <col min="5" max="29" width="8.7109375" style="9" hidden="1" customWidth="1"/>
    <col min="30" max="35" width="8.7109375" style="9" customWidth="1"/>
    <col min="36" max="36" width="2.7109375" style="1" customWidth="1"/>
    <col min="37" max="16384" width="9.140625" style="1"/>
  </cols>
  <sheetData>
    <row r="2" spans="1:36" ht="15" customHeight="1" x14ac:dyDescent="0.25">
      <c r="A2" s="84" t="s">
        <v>0</v>
      </c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7"/>
    </row>
    <row r="3" spans="1:36" ht="13.5" customHeight="1" x14ac:dyDescent="0.2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</row>
    <row r="4" spans="1:36" ht="15" customHeight="1" x14ac:dyDescent="0.25">
      <c r="A4" s="3"/>
      <c r="B4" s="7" t="s">
        <v>87</v>
      </c>
      <c r="C4" s="8"/>
      <c r="AJ4" s="6"/>
    </row>
    <row r="5" spans="1:36" ht="15" customHeight="1" x14ac:dyDescent="0.25">
      <c r="A5" s="3"/>
      <c r="B5" s="7" t="s">
        <v>73</v>
      </c>
      <c r="C5" s="8"/>
      <c r="AJ5" s="6"/>
    </row>
    <row r="6" spans="1:36" ht="13.5" customHeight="1" thickBot="1" x14ac:dyDescent="0.25">
      <c r="A6" s="3"/>
      <c r="B6" s="10"/>
      <c r="C6" s="10"/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6"/>
    </row>
    <row r="7" spans="1:36" ht="13.5" customHeight="1" thickTop="1" x14ac:dyDescent="0.2">
      <c r="A7" s="3"/>
      <c r="B7" s="12"/>
      <c r="C7" s="4"/>
      <c r="D7" s="4"/>
      <c r="E7" s="13" t="s">
        <v>2</v>
      </c>
      <c r="F7" s="13" t="s">
        <v>3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  <c r="M7" s="13" t="s">
        <v>10</v>
      </c>
      <c r="N7" s="13" t="s">
        <v>11</v>
      </c>
      <c r="O7" s="13" t="s">
        <v>12</v>
      </c>
      <c r="P7" s="13" t="s">
        <v>13</v>
      </c>
      <c r="Q7" s="13" t="s">
        <v>14</v>
      </c>
      <c r="R7" s="13" t="s">
        <v>15</v>
      </c>
      <c r="S7" s="13" t="s">
        <v>16</v>
      </c>
      <c r="T7" s="13" t="s">
        <v>17</v>
      </c>
      <c r="U7" s="13" t="s">
        <v>18</v>
      </c>
      <c r="V7" s="13" t="s">
        <v>19</v>
      </c>
      <c r="W7" s="13" t="s">
        <v>20</v>
      </c>
      <c r="X7" s="13" t="s">
        <v>21</v>
      </c>
      <c r="Y7" s="13" t="s">
        <v>22</v>
      </c>
      <c r="Z7" s="13" t="s">
        <v>91</v>
      </c>
      <c r="AA7" s="13" t="s">
        <v>93</v>
      </c>
      <c r="AB7" s="13" t="s">
        <v>94</v>
      </c>
      <c r="AC7" s="13" t="s">
        <v>95</v>
      </c>
      <c r="AD7" s="13" t="s">
        <v>96</v>
      </c>
      <c r="AE7" s="13" t="s">
        <v>98</v>
      </c>
      <c r="AF7" s="13" t="s">
        <v>99</v>
      </c>
      <c r="AG7" s="13" t="s">
        <v>103</v>
      </c>
      <c r="AH7" s="13" t="s">
        <v>104</v>
      </c>
      <c r="AI7" s="13" t="s">
        <v>105</v>
      </c>
      <c r="AJ7" s="6"/>
    </row>
    <row r="8" spans="1:36" ht="13.5" customHeight="1" x14ac:dyDescent="0.2">
      <c r="A8" s="3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6"/>
    </row>
    <row r="9" spans="1:36" ht="13.5" customHeight="1" x14ac:dyDescent="0.2">
      <c r="A9" s="3"/>
      <c r="B9" s="56" t="s">
        <v>23</v>
      </c>
      <c r="C9" s="57"/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6"/>
    </row>
    <row r="10" spans="1:36" ht="13.5" customHeight="1" x14ac:dyDescent="0.2">
      <c r="A10" s="3"/>
      <c r="E10" s="9">
        <f t="shared" ref="E10:X10" si="0">E15+E111</f>
        <v>19832</v>
      </c>
      <c r="F10" s="9">
        <f t="shared" si="0"/>
        <v>20518</v>
      </c>
      <c r="G10" s="9">
        <f t="shared" si="0"/>
        <v>20991</v>
      </c>
      <c r="H10" s="9">
        <f t="shared" si="0"/>
        <v>22340</v>
      </c>
      <c r="I10" s="9">
        <f t="shared" si="0"/>
        <v>22907</v>
      </c>
      <c r="J10" s="9">
        <f t="shared" si="0"/>
        <v>23716</v>
      </c>
      <c r="K10" s="9">
        <f t="shared" si="0"/>
        <v>24354</v>
      </c>
      <c r="L10" s="9">
        <f t="shared" si="0"/>
        <v>24747</v>
      </c>
      <c r="M10" s="9">
        <f t="shared" si="0"/>
        <v>25096</v>
      </c>
      <c r="N10" s="9">
        <f t="shared" si="0"/>
        <v>26246</v>
      </c>
      <c r="O10" s="9">
        <f t="shared" si="0"/>
        <v>25748</v>
      </c>
      <c r="P10" s="9">
        <f t="shared" si="0"/>
        <v>26347</v>
      </c>
      <c r="Q10" s="9">
        <f t="shared" si="0"/>
        <v>26915</v>
      </c>
      <c r="R10" s="9">
        <f t="shared" si="0"/>
        <v>27472</v>
      </c>
      <c r="S10" s="9">
        <f t="shared" si="0"/>
        <v>27516</v>
      </c>
      <c r="T10" s="9">
        <f t="shared" si="0"/>
        <v>27998</v>
      </c>
      <c r="U10" s="9">
        <f t="shared" si="0"/>
        <v>28108</v>
      </c>
      <c r="V10" s="9">
        <f t="shared" si="0"/>
        <v>28612</v>
      </c>
      <c r="W10" s="9">
        <f t="shared" si="0"/>
        <v>28852</v>
      </c>
      <c r="X10" s="9">
        <f t="shared" si="0"/>
        <v>28355</v>
      </c>
      <c r="Y10" s="9">
        <f t="shared" ref="Y10:AD10" si="1">Y15+Y111</f>
        <v>28213</v>
      </c>
      <c r="Z10" s="9">
        <f t="shared" si="1"/>
        <v>27883</v>
      </c>
      <c r="AA10" s="9">
        <f t="shared" si="1"/>
        <v>27860</v>
      </c>
      <c r="AB10" s="9">
        <f t="shared" si="1"/>
        <v>27724</v>
      </c>
      <c r="AC10" s="9">
        <f t="shared" si="1"/>
        <v>27346</v>
      </c>
      <c r="AD10" s="9">
        <f t="shared" si="1"/>
        <v>27400</v>
      </c>
      <c r="AE10" s="9">
        <f t="shared" ref="AE10:AF10" si="2">AE15+AE111</f>
        <v>27505</v>
      </c>
      <c r="AF10" s="9">
        <f t="shared" si="2"/>
        <v>25807</v>
      </c>
      <c r="AG10" s="9">
        <f t="shared" ref="AG10" si="3">AG15+AG111</f>
        <v>25914</v>
      </c>
      <c r="AH10" s="9">
        <f t="shared" ref="AH10:AI10" si="4">AH15+AH111</f>
        <v>26369</v>
      </c>
      <c r="AI10" s="9">
        <f t="shared" si="4"/>
        <v>27777</v>
      </c>
      <c r="AJ10" s="6"/>
    </row>
    <row r="11" spans="1:36" ht="13.5" customHeight="1" x14ac:dyDescent="0.2">
      <c r="A11" s="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AJ11" s="6"/>
    </row>
    <row r="12" spans="1:36" ht="13.5" customHeight="1" x14ac:dyDescent="0.2">
      <c r="A12" s="3"/>
      <c r="B12" s="56" t="s">
        <v>24</v>
      </c>
      <c r="C12" s="59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"/>
    </row>
    <row r="13" spans="1:36" ht="13.5" customHeight="1" x14ac:dyDescent="0.2">
      <c r="A13" s="3"/>
      <c r="D13" s="1" t="s">
        <v>83</v>
      </c>
      <c r="E13" s="9">
        <f>MU!E13+UMKC!E13+'S&amp;T'!E13+UMSL!E13+UMSa!E13</f>
        <v>12830</v>
      </c>
      <c r="F13" s="9">
        <f>MU!F13+UMKC!F13+'S&amp;T'!F13+UMSL!F13+UMSa!F13</f>
        <v>13074</v>
      </c>
      <c r="G13" s="9">
        <f>MU!G13+UMKC!G13+'S&amp;T'!G13+UMSL!G13+UMSa!G13</f>
        <v>13286</v>
      </c>
      <c r="H13" s="9">
        <f>MU!H13+UMKC!H13+'S&amp;T'!H13+UMSL!H13+UMSa!H13</f>
        <v>14137</v>
      </c>
      <c r="I13" s="9">
        <f>MU!I13+UMKC!I13+'S&amp;T'!I13+UMSL!I13+UMSa!I13</f>
        <v>14620</v>
      </c>
      <c r="J13" s="9">
        <f>MU!J13+UMKC!J13+'S&amp;T'!J13+UMSL!J13+UMSa!J13</f>
        <v>15052</v>
      </c>
      <c r="K13" s="9">
        <f>MU!K13+UMKC!K13+'S&amp;T'!K13+UMSL!K13+UMSa!K13</f>
        <v>15791</v>
      </c>
      <c r="L13" s="9">
        <f>MU!L13+UMKC!L13+'S&amp;T'!L13+UMSL!L13+UMSa!L13</f>
        <v>15586</v>
      </c>
      <c r="M13" s="9">
        <f>MU!M13+UMKC!M13+'S&amp;T'!M13+UMSL!M13+UMSa!M13</f>
        <v>15944</v>
      </c>
      <c r="N13" s="9">
        <f>MU!N13+UMKC!N13+'S&amp;T'!N13+UMSL!N13+UMSa!N13</f>
        <v>16374</v>
      </c>
      <c r="O13" s="9">
        <f>MU!O13+UMKC!O13+'S&amp;T'!O13+UMSL!O13+UMSa!O13</f>
        <v>15877</v>
      </c>
      <c r="P13" s="9">
        <f>MU!P13+UMKC!P13+'S&amp;T'!P13+UMSL!P13+UMSa!P13</f>
        <v>16282</v>
      </c>
      <c r="Q13" s="9">
        <f>MU!Q13+UMKC!Q13+'S&amp;T'!Q13+UMSL!Q13+UMSa!Q13</f>
        <v>16660</v>
      </c>
      <c r="R13" s="9">
        <f>MU!R13+UMKC!R13+'S&amp;T'!R13+UMSL!R13+UMSa!R13</f>
        <v>17085</v>
      </c>
      <c r="S13" s="9">
        <f>MU!S13+UMKC!S13+'S&amp;T'!S13+UMSL!S13+UMSa!S13</f>
        <v>17303</v>
      </c>
      <c r="T13" s="9">
        <f>MU!T13+UMKC!T13+'S&amp;T'!T13+UMSL!T13+UMSa!T13</f>
        <v>17615</v>
      </c>
      <c r="U13" s="9">
        <f>MU!U13+UMKC!U13+'S&amp;T'!U13+UMSL!U13+UMSa!U13</f>
        <v>17764</v>
      </c>
      <c r="V13" s="9">
        <f>MU!V13+UMKC!V13+'S&amp;T'!V13+UMSL!V13+UMSa!V13</f>
        <v>17864</v>
      </c>
      <c r="W13" s="9">
        <f>MU!W13+UMKC!W13+'S&amp;T'!W13+UMSL!W13+UMSa!W13</f>
        <v>18019</v>
      </c>
      <c r="X13" s="9">
        <f t="shared" ref="X13:Z14" si="5">X18+X75</f>
        <v>17740</v>
      </c>
      <c r="Y13" s="9">
        <f t="shared" si="5"/>
        <v>17712</v>
      </c>
      <c r="Z13" s="9">
        <f t="shared" si="5"/>
        <v>17762</v>
      </c>
      <c r="AA13" s="9">
        <f t="shared" ref="AA13:AB13" si="6">AA18+AA75</f>
        <v>17728</v>
      </c>
      <c r="AB13" s="9">
        <f t="shared" si="6"/>
        <v>17710</v>
      </c>
      <c r="AC13" s="9">
        <f t="shared" ref="AC13:AD13" si="7">AC18+AC75</f>
        <v>17343</v>
      </c>
      <c r="AD13" s="9">
        <f t="shared" si="7"/>
        <v>17353</v>
      </c>
      <c r="AE13" s="9">
        <f t="shared" ref="AE13:AF13" si="8">AE18+AE75</f>
        <v>17628</v>
      </c>
      <c r="AF13" s="9">
        <f t="shared" si="8"/>
        <v>16809</v>
      </c>
      <c r="AG13" s="9">
        <f t="shared" ref="AG13" si="9">AG18+AG75</f>
        <v>16715</v>
      </c>
      <c r="AH13" s="9">
        <f t="shared" ref="AH13:AI13" si="10">AH18+AH75</f>
        <v>17249</v>
      </c>
      <c r="AI13" s="9">
        <f t="shared" si="10"/>
        <v>18313</v>
      </c>
      <c r="AJ13" s="6"/>
    </row>
    <row r="14" spans="1:36" ht="13.5" customHeight="1" x14ac:dyDescent="0.2">
      <c r="A14" s="3"/>
      <c r="D14" s="1" t="s">
        <v>84</v>
      </c>
      <c r="E14" s="5">
        <f>MU!E14+UMKC!E14+'S&amp;T'!E14+UMSL!E14+UMSa!E14</f>
        <v>4586</v>
      </c>
      <c r="F14" s="5">
        <f>MU!F14+UMKC!F14+'S&amp;T'!F14+UMSL!F14+UMSa!F14</f>
        <v>4842</v>
      </c>
      <c r="G14" s="5">
        <f>MU!G14+UMKC!G14+'S&amp;T'!G14+UMSL!G14+UMSa!G14</f>
        <v>4996</v>
      </c>
      <c r="H14" s="5">
        <f>MU!H14+UMKC!H14+'S&amp;T'!H14+UMSL!H14+UMSa!H14</f>
        <v>5606</v>
      </c>
      <c r="I14" s="5">
        <f>MU!I14+UMKC!I14+'S&amp;T'!I14+UMSL!I14+UMSa!I14</f>
        <v>5666</v>
      </c>
      <c r="J14" s="5">
        <f>MU!J14+UMKC!J14+'S&amp;T'!J14+UMSL!J14+UMSa!J14</f>
        <v>5856</v>
      </c>
      <c r="K14" s="5">
        <f>MU!K14+UMKC!K14+'S&amp;T'!K14+UMSL!K14+UMSa!K14</f>
        <v>5623</v>
      </c>
      <c r="L14" s="5">
        <f>MU!L14+UMKC!L14+'S&amp;T'!L14+UMSL!L14+UMSa!L14</f>
        <v>6036</v>
      </c>
      <c r="M14" s="5">
        <f>MU!M14+UMKC!M14+'S&amp;T'!M14+UMSL!M14+UMSa!M14</f>
        <v>5886</v>
      </c>
      <c r="N14" s="5">
        <f>MU!N14+UMKC!N14+'S&amp;T'!N14+UMSL!N14+UMSa!N14</f>
        <v>6581</v>
      </c>
      <c r="O14" s="5">
        <f>MU!O14+UMKC!O14+'S&amp;T'!O14+UMSL!O14+UMSa!O14</f>
        <v>6554</v>
      </c>
      <c r="P14" s="5">
        <f>MU!P14+UMKC!P14+'S&amp;T'!P14+UMSL!P14+UMSa!P14</f>
        <v>6730</v>
      </c>
      <c r="Q14" s="5">
        <f>MU!Q14+UMKC!Q14+'S&amp;T'!Q14+UMSL!Q14+UMSa!Q14</f>
        <v>6862</v>
      </c>
      <c r="R14" s="5">
        <f>MU!R14+UMKC!R14+'S&amp;T'!R14+UMSL!R14+UMSa!R14</f>
        <v>6850</v>
      </c>
      <c r="S14" s="5">
        <f>MU!S14+UMKC!S14+'S&amp;T'!S14+UMSL!S14+UMSa!S14</f>
        <v>6710</v>
      </c>
      <c r="T14" s="5">
        <f>MU!T14+UMKC!T14+'S&amp;T'!T14+UMSL!T14+UMSa!T14</f>
        <v>6711</v>
      </c>
      <c r="U14" s="5">
        <f>MU!U14+UMKC!U14+'S&amp;T'!U14+UMSL!U14+UMSa!U14</f>
        <v>6462</v>
      </c>
      <c r="V14" s="5">
        <f>MU!V14+UMKC!V14+'S&amp;T'!V14+UMSL!V14+UMSa!V14</f>
        <v>6668</v>
      </c>
      <c r="W14" s="5">
        <f>MU!W14+UMKC!W14+'S&amp;T'!W14+UMSL!W14+UMSa!W14</f>
        <v>6629</v>
      </c>
      <c r="X14" s="5">
        <f t="shared" si="5"/>
        <v>6539</v>
      </c>
      <c r="Y14" s="5">
        <f t="shared" si="5"/>
        <v>6356</v>
      </c>
      <c r="Z14" s="5">
        <f t="shared" si="5"/>
        <v>5961</v>
      </c>
      <c r="AA14" s="5">
        <f t="shared" ref="AA14:AB14" si="11">AA19+AA76</f>
        <v>6024</v>
      </c>
      <c r="AB14" s="5">
        <f t="shared" si="11"/>
        <v>6143</v>
      </c>
      <c r="AC14" s="5">
        <f t="shared" ref="AC14:AD14" si="12">AC19+AC76</f>
        <v>6372</v>
      </c>
      <c r="AD14" s="5">
        <f t="shared" si="12"/>
        <v>6588</v>
      </c>
      <c r="AE14" s="5">
        <f t="shared" ref="AE14:AF14" si="13">AE19+AE76</f>
        <v>6534</v>
      </c>
      <c r="AF14" s="5">
        <f t="shared" si="13"/>
        <v>6005</v>
      </c>
      <c r="AG14" s="5">
        <f t="shared" ref="AG14" si="14">AG19+AG76</f>
        <v>6198</v>
      </c>
      <c r="AH14" s="5">
        <f t="shared" ref="AH14:AI14" si="15">AH19+AH76</f>
        <v>6212</v>
      </c>
      <c r="AI14" s="5">
        <f t="shared" si="15"/>
        <v>6547</v>
      </c>
      <c r="AJ14" s="6"/>
    </row>
    <row r="15" spans="1:36" ht="13.5" customHeight="1" x14ac:dyDescent="0.2">
      <c r="A15" s="3"/>
      <c r="D15" s="2"/>
      <c r="E15" s="9">
        <f>SUM(E13:E14)</f>
        <v>17416</v>
      </c>
      <c r="F15" s="9">
        <f t="shared" ref="F15:Y15" si="16">SUM(F13:F14)</f>
        <v>17916</v>
      </c>
      <c r="G15" s="9">
        <f t="shared" si="16"/>
        <v>18282</v>
      </c>
      <c r="H15" s="9">
        <f t="shared" si="16"/>
        <v>19743</v>
      </c>
      <c r="I15" s="9">
        <f t="shared" si="16"/>
        <v>20286</v>
      </c>
      <c r="J15" s="9">
        <f t="shared" si="16"/>
        <v>20908</v>
      </c>
      <c r="K15" s="9">
        <f t="shared" si="16"/>
        <v>21414</v>
      </c>
      <c r="L15" s="9">
        <f t="shared" si="16"/>
        <v>21622</v>
      </c>
      <c r="M15" s="9">
        <f t="shared" si="16"/>
        <v>21830</v>
      </c>
      <c r="N15" s="9">
        <f t="shared" si="16"/>
        <v>22955</v>
      </c>
      <c r="O15" s="9">
        <f t="shared" si="16"/>
        <v>22431</v>
      </c>
      <c r="P15" s="9">
        <f t="shared" si="16"/>
        <v>23012</v>
      </c>
      <c r="Q15" s="9">
        <f t="shared" si="16"/>
        <v>23522</v>
      </c>
      <c r="R15" s="9">
        <f t="shared" si="16"/>
        <v>23935</v>
      </c>
      <c r="S15" s="9">
        <f t="shared" si="16"/>
        <v>24013</v>
      </c>
      <c r="T15" s="9">
        <f t="shared" si="16"/>
        <v>24326</v>
      </c>
      <c r="U15" s="9">
        <f t="shared" si="16"/>
        <v>24226</v>
      </c>
      <c r="V15" s="9">
        <f t="shared" si="16"/>
        <v>24532</v>
      </c>
      <c r="W15" s="9">
        <f t="shared" si="16"/>
        <v>24648</v>
      </c>
      <c r="X15" s="9">
        <f t="shared" si="16"/>
        <v>24279</v>
      </c>
      <c r="Y15" s="9">
        <f t="shared" si="16"/>
        <v>24068</v>
      </c>
      <c r="Z15" s="9">
        <f t="shared" ref="Z15" si="17">SUM(Z13:Z14)</f>
        <v>23723</v>
      </c>
      <c r="AA15" s="9">
        <f t="shared" ref="AA15:AB15" si="18">SUM(AA13:AA14)</f>
        <v>23752</v>
      </c>
      <c r="AB15" s="9">
        <f t="shared" si="18"/>
        <v>23853</v>
      </c>
      <c r="AC15" s="9">
        <f t="shared" ref="AC15:AD15" si="19">SUM(AC13:AC14)</f>
        <v>23715</v>
      </c>
      <c r="AD15" s="9">
        <f t="shared" si="19"/>
        <v>23941</v>
      </c>
      <c r="AE15" s="9">
        <f t="shared" ref="AE15:AF15" si="20">SUM(AE13:AE14)</f>
        <v>24162</v>
      </c>
      <c r="AF15" s="9">
        <f t="shared" si="20"/>
        <v>22814</v>
      </c>
      <c r="AG15" s="9">
        <f t="shared" ref="AG15" si="21">SUM(AG13:AG14)</f>
        <v>22913</v>
      </c>
      <c r="AH15" s="9">
        <f t="shared" ref="AH15:AI15" si="22">SUM(AH13:AH14)</f>
        <v>23461</v>
      </c>
      <c r="AI15" s="9">
        <f t="shared" si="22"/>
        <v>24860</v>
      </c>
      <c r="AJ15" s="6"/>
    </row>
    <row r="16" spans="1:36" ht="13.5" customHeight="1" x14ac:dyDescent="0.2">
      <c r="A16" s="3"/>
      <c r="D16" s="2"/>
      <c r="AJ16" s="6"/>
    </row>
    <row r="17" spans="1:36" ht="13.5" customHeight="1" x14ac:dyDescent="0.2">
      <c r="A17" s="3"/>
      <c r="B17" s="56" t="s">
        <v>25</v>
      </c>
      <c r="C17" s="61"/>
      <c r="D17" s="62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"/>
    </row>
    <row r="18" spans="1:36" ht="13.5" customHeight="1" x14ac:dyDescent="0.2">
      <c r="A18" s="3"/>
      <c r="D18" s="1" t="s">
        <v>83</v>
      </c>
      <c r="X18" s="9">
        <f t="shared" ref="X18:AC18" si="23">X25</f>
        <v>4030</v>
      </c>
      <c r="Y18" s="9">
        <f t="shared" si="23"/>
        <v>3960</v>
      </c>
      <c r="Z18" s="9">
        <f t="shared" si="23"/>
        <v>3941</v>
      </c>
      <c r="AA18" s="9">
        <f t="shared" si="23"/>
        <v>3896</v>
      </c>
      <c r="AB18" s="9">
        <f t="shared" si="23"/>
        <v>3917</v>
      </c>
      <c r="AC18" s="9">
        <f t="shared" si="23"/>
        <v>3836</v>
      </c>
      <c r="AD18" s="9">
        <f t="shared" ref="AD18:AE18" si="24">AD25</f>
        <v>3803</v>
      </c>
      <c r="AE18" s="9">
        <f t="shared" si="24"/>
        <v>3705</v>
      </c>
      <c r="AF18" s="9">
        <f t="shared" ref="AF18:AG18" si="25">AF25</f>
        <v>3505</v>
      </c>
      <c r="AG18" s="9">
        <f t="shared" si="25"/>
        <v>3461</v>
      </c>
      <c r="AH18" s="9">
        <f t="shared" ref="AH18:AI18" si="26">AH25</f>
        <v>3588</v>
      </c>
      <c r="AI18" s="9">
        <f t="shared" si="26"/>
        <v>3721</v>
      </c>
      <c r="AJ18" s="6"/>
    </row>
    <row r="19" spans="1:36" ht="13.5" customHeight="1" x14ac:dyDescent="0.2">
      <c r="A19" s="3"/>
      <c r="D19" s="1" t="s">
        <v>85</v>
      </c>
      <c r="X19" s="5">
        <f t="shared" ref="X19:AC19" si="27">X69</f>
        <v>2012</v>
      </c>
      <c r="Y19" s="5">
        <f t="shared" si="27"/>
        <v>1956</v>
      </c>
      <c r="Z19" s="5">
        <f t="shared" si="27"/>
        <v>1996</v>
      </c>
      <c r="AA19" s="5">
        <f t="shared" si="27"/>
        <v>2087</v>
      </c>
      <c r="AB19" s="5">
        <f t="shared" si="27"/>
        <v>1983</v>
      </c>
      <c r="AC19" s="5">
        <f t="shared" si="27"/>
        <v>1968</v>
      </c>
      <c r="AD19" s="5">
        <f t="shared" ref="AD19:AE19" si="28">AD69</f>
        <v>1857</v>
      </c>
      <c r="AE19" s="5">
        <f t="shared" si="28"/>
        <v>1944</v>
      </c>
      <c r="AF19" s="5">
        <f t="shared" ref="AF19:AG19" si="29">AF69</f>
        <v>1614</v>
      </c>
      <c r="AG19" s="5">
        <f t="shared" si="29"/>
        <v>1747</v>
      </c>
      <c r="AH19" s="5">
        <f t="shared" ref="AH19:AI19" si="30">AH69</f>
        <v>1717</v>
      </c>
      <c r="AI19" s="5">
        <f t="shared" si="30"/>
        <v>1809</v>
      </c>
      <c r="AJ19" s="6"/>
    </row>
    <row r="20" spans="1:36" ht="13.5" customHeight="1" x14ac:dyDescent="0.2">
      <c r="A20" s="3"/>
      <c r="D20" s="2"/>
      <c r="X20" s="9">
        <f t="shared" ref="X20:AC20" si="31">SUM(X18:X19)</f>
        <v>6042</v>
      </c>
      <c r="Y20" s="9">
        <f t="shared" si="31"/>
        <v>5916</v>
      </c>
      <c r="Z20" s="9">
        <f t="shared" si="31"/>
        <v>5937</v>
      </c>
      <c r="AA20" s="9">
        <f t="shared" si="31"/>
        <v>5983</v>
      </c>
      <c r="AB20" s="9">
        <f t="shared" si="31"/>
        <v>5900</v>
      </c>
      <c r="AC20" s="9">
        <f t="shared" si="31"/>
        <v>5804</v>
      </c>
      <c r="AD20" s="9">
        <f t="shared" ref="AD20:AE20" si="32">SUM(AD18:AD19)</f>
        <v>5660</v>
      </c>
      <c r="AE20" s="9">
        <f t="shared" si="32"/>
        <v>5649</v>
      </c>
      <c r="AF20" s="9">
        <f t="shared" ref="AF20:AG20" si="33">SUM(AF18:AF19)</f>
        <v>5119</v>
      </c>
      <c r="AG20" s="9">
        <f t="shared" si="33"/>
        <v>5208</v>
      </c>
      <c r="AH20" s="9">
        <f t="shared" ref="AH20:AI20" si="34">SUM(AH18:AH19)</f>
        <v>5305</v>
      </c>
      <c r="AI20" s="9">
        <f t="shared" si="34"/>
        <v>5530</v>
      </c>
      <c r="AJ20" s="6"/>
    </row>
    <row r="21" spans="1:36" ht="13.5" customHeight="1" x14ac:dyDescent="0.2">
      <c r="A21" s="3"/>
      <c r="C21" s="8" t="s">
        <v>26</v>
      </c>
      <c r="D21" s="8"/>
      <c r="AJ21" s="6"/>
    </row>
    <row r="22" spans="1:36" ht="13.5" customHeight="1" x14ac:dyDescent="0.2">
      <c r="A22" s="3"/>
      <c r="D22" s="1" t="s">
        <v>27</v>
      </c>
      <c r="X22" s="9">
        <f>MU!X22+UMKC!X22+'S&amp;T'!X22+UMSL!X22+UMSa!X22</f>
        <v>3341</v>
      </c>
      <c r="Y22" s="9">
        <f>MU!Y22+UMKC!Y22+'S&amp;T'!Y22+UMSL!Y22+UMSa!Y22</f>
        <v>3400</v>
      </c>
      <c r="Z22" s="9">
        <f>MU!Z22+UMKC!Z22+'S&amp;T'!Z22+UMSL!Z22+UMSa!Z22</f>
        <v>3406</v>
      </c>
      <c r="AA22" s="9">
        <f>MU!AA22+UMKC!AA22+'S&amp;T'!AA22+UMSL!AA22+UMSa!AA22</f>
        <v>3383</v>
      </c>
      <c r="AB22" s="9">
        <f>MU!AB22+UMKC!AB22+'S&amp;T'!AB22+UMSL!AB22+UMSa!AB22</f>
        <v>3389</v>
      </c>
      <c r="AC22" s="9">
        <f>MU!AC22+UMKC!AC22+'S&amp;T'!AC22+UMSL!AC22+UMSa!AC22</f>
        <v>3336</v>
      </c>
      <c r="AD22" s="9">
        <f>MU!AD22+UMKC!AD22+'S&amp;T'!AD22+UMSL!AD22+UMSa!AD22</f>
        <v>3344</v>
      </c>
      <c r="AE22" s="9">
        <f>MU!AE22+UMKC!AE22+'S&amp;T'!AE22+UMSL!AE22+UMSa!AE22</f>
        <v>3242</v>
      </c>
      <c r="AF22" s="9">
        <f>MU!AF22+UMKC!AF22+'S&amp;T'!AF22+UMSL!AF22+UMSa!AF22</f>
        <v>3244</v>
      </c>
      <c r="AG22" s="9">
        <f>MU!AG22+UMKC!AG22+'S&amp;T'!AG22+UMSL!AG22+UMSa!AG22</f>
        <v>3176</v>
      </c>
      <c r="AH22" s="9">
        <f>MU!AH22+UMKC!AH22+'S&amp;T'!AH22+UMSL!AH22+UMSa!AH22</f>
        <v>3243</v>
      </c>
      <c r="AI22" s="9">
        <f>MU!AI22+UMKC!AI22+'S&amp;T'!AI22+UMSL!AI22+UMSa!AI22</f>
        <v>3337</v>
      </c>
      <c r="AJ22" s="6"/>
    </row>
    <row r="23" spans="1:36" ht="13.5" customHeight="1" x14ac:dyDescent="0.2">
      <c r="A23" s="3"/>
      <c r="D23" s="1" t="s">
        <v>28</v>
      </c>
      <c r="X23" s="9">
        <f>MU!X23+UMKC!X23+'S&amp;T'!X23+UMSL!X23+UMSa!X23</f>
        <v>437</v>
      </c>
      <c r="Y23" s="9">
        <f>MU!Y23+UMKC!Y23+'S&amp;T'!Y23+UMSL!Y23+UMSa!Y23</f>
        <v>420</v>
      </c>
      <c r="Z23" s="9">
        <f>MU!Z23+UMKC!Z23+'S&amp;T'!Z23+UMSL!Z23+UMSa!Z23</f>
        <v>393</v>
      </c>
      <c r="AA23" s="9">
        <f>MU!AA23+UMKC!AA23+'S&amp;T'!AA23+UMSL!AA23+UMSa!AA23</f>
        <v>374</v>
      </c>
      <c r="AB23" s="9">
        <f>MU!AB23+UMKC!AB23+'S&amp;T'!AB23+UMSL!AB23+UMSa!AB23</f>
        <v>388</v>
      </c>
      <c r="AC23" s="9">
        <f>MU!AC23+UMKC!AC23+'S&amp;T'!AC23+UMSL!AC23+UMSa!AC23</f>
        <v>349</v>
      </c>
      <c r="AD23" s="9">
        <f>MU!AD23+UMKC!AD23+'S&amp;T'!AD23+UMSL!AD23+UMSa!AD23</f>
        <v>353</v>
      </c>
      <c r="AE23" s="9">
        <f>MU!AE23+UMKC!AE23+'S&amp;T'!AE23+UMSL!AE23+UMSa!AE23</f>
        <v>380</v>
      </c>
      <c r="AF23" s="9">
        <f>MU!AF23+UMKC!AF23+'S&amp;T'!AF23+UMSL!AF23+UMSa!AF23</f>
        <v>129</v>
      </c>
      <c r="AG23" s="9">
        <f>MU!AG23+UMKC!AG23+'S&amp;T'!AG23+UMSL!AG23+UMSa!AG23</f>
        <v>136</v>
      </c>
      <c r="AH23" s="9">
        <f>MU!AH23+UMKC!AH23+'S&amp;T'!AH23+UMSL!AH23+UMSa!AH23</f>
        <v>137</v>
      </c>
      <c r="AI23" s="9">
        <f>MU!AI23+UMKC!AI23+'S&amp;T'!AI23+UMSL!AI23+UMSa!AI23</f>
        <v>145</v>
      </c>
      <c r="AJ23" s="6"/>
    </row>
    <row r="24" spans="1:36" ht="13.5" customHeight="1" x14ac:dyDescent="0.2">
      <c r="A24" s="3"/>
      <c r="D24" s="1" t="s">
        <v>29</v>
      </c>
      <c r="X24" s="5">
        <f>MU!X24+UMKC!X24+'S&amp;T'!X24+UMSL!X24+UMSa!X24</f>
        <v>252</v>
      </c>
      <c r="Y24" s="5">
        <f>MU!Y24+UMKC!Y24+'S&amp;T'!Y24+UMSL!Y24+UMSa!Y24</f>
        <v>140</v>
      </c>
      <c r="Z24" s="5">
        <f>MU!Z24+UMKC!Z24+'S&amp;T'!Z24+UMSL!Z24+UMSa!Z24</f>
        <v>142</v>
      </c>
      <c r="AA24" s="5">
        <f>MU!AA24+UMKC!AA24+'S&amp;T'!AA24+UMSL!AA24+UMSa!AA24</f>
        <v>139</v>
      </c>
      <c r="AB24" s="5">
        <f>MU!AB24+UMKC!AB24+'S&amp;T'!AB24+UMSL!AB24+UMSa!AB24</f>
        <v>140</v>
      </c>
      <c r="AC24" s="5">
        <f>MU!AC24+UMKC!AC24+'S&amp;T'!AC24+UMSL!AC24+UMSa!AC24</f>
        <v>151</v>
      </c>
      <c r="AD24" s="5">
        <f>MU!AD24+UMKC!AD24+'S&amp;T'!AD24+UMSL!AD24+UMSa!AD24</f>
        <v>106</v>
      </c>
      <c r="AE24" s="5">
        <f>MU!AE24+UMKC!AE24+'S&amp;T'!AE24+UMSL!AE24+UMSa!AE24</f>
        <v>83</v>
      </c>
      <c r="AF24" s="5">
        <f>MU!AF24+UMKC!AF24+'S&amp;T'!AF24+UMSL!AF24+UMSa!AF24</f>
        <v>132</v>
      </c>
      <c r="AG24" s="5">
        <f>MU!AG24+UMKC!AG24+'S&amp;T'!AG24+UMSL!AG24+UMSa!AG24</f>
        <v>149</v>
      </c>
      <c r="AH24" s="5">
        <f>MU!AH24+UMKC!AH24+'S&amp;T'!AH24+UMSL!AH24+UMSa!AH24</f>
        <v>208</v>
      </c>
      <c r="AI24" s="5">
        <f>MU!AI24+UMKC!AI24+'S&amp;T'!AI24+UMSL!AI24+UMSa!AI24</f>
        <v>239</v>
      </c>
      <c r="AJ24" s="6"/>
    </row>
    <row r="25" spans="1:36" ht="13.5" customHeight="1" x14ac:dyDescent="0.2">
      <c r="A25" s="3"/>
      <c r="X25" s="9">
        <f t="shared" ref="X25:AC25" si="35">SUM(X22:X24)</f>
        <v>4030</v>
      </c>
      <c r="Y25" s="9">
        <f t="shared" si="35"/>
        <v>3960</v>
      </c>
      <c r="Z25" s="9">
        <f t="shared" si="35"/>
        <v>3941</v>
      </c>
      <c r="AA25" s="9">
        <f t="shared" si="35"/>
        <v>3896</v>
      </c>
      <c r="AB25" s="9">
        <f t="shared" si="35"/>
        <v>3917</v>
      </c>
      <c r="AC25" s="9">
        <f t="shared" si="35"/>
        <v>3836</v>
      </c>
      <c r="AD25" s="9">
        <f t="shared" ref="AD25:AE25" si="36">SUM(AD22:AD24)</f>
        <v>3803</v>
      </c>
      <c r="AE25" s="9">
        <f t="shared" si="36"/>
        <v>3705</v>
      </c>
      <c r="AF25" s="9">
        <f t="shared" ref="AF25:AG25" si="37">SUM(AF22:AF24)</f>
        <v>3505</v>
      </c>
      <c r="AG25" s="9">
        <f t="shared" si="37"/>
        <v>3461</v>
      </c>
      <c r="AH25" s="9">
        <f t="shared" ref="AH25:AI25" si="38">SUM(AH22:AH24)</f>
        <v>3588</v>
      </c>
      <c r="AI25" s="9">
        <f t="shared" si="38"/>
        <v>3721</v>
      </c>
      <c r="AJ25" s="6"/>
    </row>
    <row r="26" spans="1:36" ht="13.5" customHeight="1" x14ac:dyDescent="0.2">
      <c r="A26" s="3"/>
      <c r="C26" s="8" t="s">
        <v>30</v>
      </c>
      <c r="AJ26" s="6"/>
    </row>
    <row r="27" spans="1:36" ht="13.5" customHeight="1" x14ac:dyDescent="0.2">
      <c r="A27" s="3"/>
      <c r="D27" s="1" t="s">
        <v>31</v>
      </c>
      <c r="X27" s="9">
        <f>MU!X27+UMKC!X27+'S&amp;T'!X27+UMSL!X27+UMSa!X27</f>
        <v>100</v>
      </c>
      <c r="Y27" s="9">
        <f>MU!Y27+UMKC!Y27+'S&amp;T'!Y27+UMSL!Y27+UMSa!Y27</f>
        <v>121</v>
      </c>
      <c r="Z27" s="9">
        <f>MU!Z27+UMKC!Z27+'S&amp;T'!Z27+UMSL!Z27+UMSa!Z27</f>
        <v>124</v>
      </c>
      <c r="AA27" s="9">
        <f>MU!AA27+UMKC!AA27+'S&amp;T'!AA27+UMSL!AA27+UMSa!AA27</f>
        <v>118</v>
      </c>
      <c r="AB27" s="9">
        <f>MU!AB27+UMKC!AB27+'S&amp;T'!AB27+UMSL!AB27+UMSa!AB27</f>
        <v>120</v>
      </c>
      <c r="AC27" s="9">
        <f>MU!AC27+UMKC!AC27+'S&amp;T'!AC27+UMSL!AC27+UMSa!AC27</f>
        <v>118</v>
      </c>
      <c r="AD27" s="9">
        <f>MU!AD27+UMKC!AD27+'S&amp;T'!AD27+UMSL!AD27+UMSa!AD27</f>
        <v>121</v>
      </c>
      <c r="AE27" s="9">
        <f>MU!AE27+UMKC!AE27+'S&amp;T'!AE27+UMSL!AE27+UMSa!AE27</f>
        <v>148</v>
      </c>
      <c r="AF27" s="9">
        <f>MU!AF27+UMKC!AF27+'S&amp;T'!AF27+UMSL!AF27+UMSa!AF27</f>
        <v>161</v>
      </c>
      <c r="AG27" s="9">
        <f>MU!AG27+UMKC!AG27+'S&amp;T'!AG27+UMSL!AG27+UMSa!AG27</f>
        <v>180</v>
      </c>
      <c r="AH27" s="9">
        <f>MU!AH27+UMKC!AH27+'S&amp;T'!AH27+UMSL!AH27+UMSa!AH27</f>
        <v>211</v>
      </c>
      <c r="AI27" s="9">
        <f>MU!AI27+UMKC!AI27+'S&amp;T'!AI27+UMSL!AI27+UMSa!AI27</f>
        <v>229</v>
      </c>
      <c r="AJ27" s="6"/>
    </row>
    <row r="28" spans="1:36" ht="13.5" customHeight="1" x14ac:dyDescent="0.2">
      <c r="A28" s="3"/>
      <c r="D28" s="1" t="s">
        <v>32</v>
      </c>
      <c r="X28" s="9">
        <f>MU!X28+UMKC!X28+'S&amp;T'!X28+UMSL!X28+UMSa!X28</f>
        <v>255</v>
      </c>
      <c r="Y28" s="9">
        <f>MU!Y28+UMKC!Y28+'S&amp;T'!Y28+UMSL!Y28+UMSa!Y28</f>
        <v>296</v>
      </c>
      <c r="Z28" s="9">
        <f>MU!Z28+UMKC!Z28+'S&amp;T'!Z28+UMSL!Z28+UMSa!Z28</f>
        <v>314</v>
      </c>
      <c r="AA28" s="9">
        <f>MU!AA28+UMKC!AA28+'S&amp;T'!AA28+UMSL!AA28+UMSa!AA28</f>
        <v>337</v>
      </c>
      <c r="AB28" s="9">
        <f>MU!AB28+UMKC!AB28+'S&amp;T'!AB28+UMSL!AB28+UMSa!AB28</f>
        <v>349</v>
      </c>
      <c r="AC28" s="9">
        <f>MU!AC28+UMKC!AC28+'S&amp;T'!AC28+UMSL!AC28+UMSa!AC28</f>
        <v>367</v>
      </c>
      <c r="AD28" s="9">
        <f>MU!AD28+UMKC!AD28+'S&amp;T'!AD28+UMSL!AD28+UMSa!AD28</f>
        <v>362</v>
      </c>
      <c r="AE28" s="9">
        <f>MU!AE28+UMKC!AE28+'S&amp;T'!AE28+UMSL!AE28+UMSa!AE28</f>
        <v>371</v>
      </c>
      <c r="AF28" s="9">
        <f>MU!AF28+UMKC!AF28+'S&amp;T'!AF28+UMSL!AF28+UMSa!AF28</f>
        <v>381</v>
      </c>
      <c r="AG28" s="9">
        <f>MU!AG28+UMKC!AG28+'S&amp;T'!AG28+UMSL!AG28+UMSa!AG28</f>
        <v>386</v>
      </c>
      <c r="AH28" s="9">
        <f>MU!AH28+UMKC!AH28+'S&amp;T'!AH28+UMSL!AH28+UMSa!AH28</f>
        <v>394</v>
      </c>
      <c r="AI28" s="9">
        <f>MU!AI28+UMKC!AI28+'S&amp;T'!AI28+UMSL!AI28+UMSa!AI28</f>
        <v>403</v>
      </c>
      <c r="AJ28" s="6"/>
    </row>
    <row r="29" spans="1:36" ht="13.5" customHeight="1" x14ac:dyDescent="0.2">
      <c r="A29" s="3"/>
      <c r="D29" s="1" t="s">
        <v>33</v>
      </c>
      <c r="X29" s="9">
        <f>MU!X29+UMKC!X29+'S&amp;T'!X29+UMSL!X29+UMSa!X29</f>
        <v>589</v>
      </c>
      <c r="Y29" s="9">
        <f>MU!Y29+UMKC!Y29+'S&amp;T'!Y29+UMSL!Y29+UMSa!Y29</f>
        <v>584</v>
      </c>
      <c r="Z29" s="9">
        <f>MU!Z29+UMKC!Z29+'S&amp;T'!Z29+UMSL!Z29+UMSa!Z29</f>
        <v>618</v>
      </c>
      <c r="AA29" s="9">
        <f>MU!AA29+UMKC!AA29+'S&amp;T'!AA29+UMSL!AA29+UMSa!AA29</f>
        <v>639</v>
      </c>
      <c r="AB29" s="9">
        <f>MU!AB29+UMKC!AB29+'S&amp;T'!AB29+UMSL!AB29+UMSa!AB29</f>
        <v>654</v>
      </c>
      <c r="AC29" s="9">
        <f>MU!AC29+UMKC!AC29+'S&amp;T'!AC29+UMSL!AC29+UMSa!AC29</f>
        <v>634</v>
      </c>
      <c r="AD29" s="9">
        <f>MU!AD29+UMKC!AD29+'S&amp;T'!AD29+UMSL!AD29+UMSa!AD29</f>
        <v>688</v>
      </c>
      <c r="AE29" s="9">
        <f>MU!AE29+UMKC!AE29+'S&amp;T'!AE29+UMSL!AE29+UMSa!AE29</f>
        <v>652</v>
      </c>
      <c r="AF29" s="9">
        <f>MU!AF29+UMKC!AF29+'S&amp;T'!AF29+UMSL!AF29+UMSa!AF29</f>
        <v>597</v>
      </c>
      <c r="AG29" s="9">
        <f>MU!AG29+UMKC!AG29+'S&amp;T'!AG29+UMSL!AG29+UMSa!AG29</f>
        <v>583</v>
      </c>
      <c r="AH29" s="9">
        <f>MU!AH29+UMKC!AH29+'S&amp;T'!AH29+UMSL!AH29+UMSa!AH29</f>
        <v>600</v>
      </c>
      <c r="AI29" s="9">
        <f>MU!AI29+UMKC!AI29+'S&amp;T'!AI29+UMSL!AI29+UMSa!AI29</f>
        <v>686</v>
      </c>
      <c r="AJ29" s="6"/>
    </row>
    <row r="30" spans="1:36" ht="13.5" customHeight="1" x14ac:dyDescent="0.2">
      <c r="A30" s="3"/>
      <c r="D30" s="1" t="s">
        <v>34</v>
      </c>
      <c r="X30" s="9">
        <f>MU!X30+UMKC!X30+'S&amp;T'!X30+UMSL!X30+UMSa!X30</f>
        <v>146</v>
      </c>
      <c r="Y30" s="9">
        <f>MU!Y30+UMKC!Y30+'S&amp;T'!Y30+UMSL!Y30+UMSa!Y30</f>
        <v>136</v>
      </c>
      <c r="Z30" s="9">
        <f>MU!Z30+UMKC!Z30+'S&amp;T'!Z30+UMSL!Z30+UMSa!Z30</f>
        <v>137</v>
      </c>
      <c r="AA30" s="9">
        <f>MU!AA30+UMKC!AA30+'S&amp;T'!AA30+UMSL!AA30+UMSa!AA30</f>
        <v>141</v>
      </c>
      <c r="AB30" s="9">
        <f>MU!AB30+UMKC!AB30+'S&amp;T'!AB30+UMSL!AB30+UMSa!AB30</f>
        <v>123</v>
      </c>
      <c r="AC30" s="9">
        <f>MU!AC30+UMKC!AC30+'S&amp;T'!AC30+UMSL!AC30+UMSa!AC30</f>
        <v>115</v>
      </c>
      <c r="AD30" s="9">
        <f>MU!AD30+UMKC!AD30+'S&amp;T'!AD30+UMSL!AD30+UMSa!AD30</f>
        <v>104</v>
      </c>
      <c r="AE30" s="9">
        <f>MU!AE30+UMKC!AE30+'S&amp;T'!AE30+UMSL!AE30+UMSa!AE30</f>
        <v>119</v>
      </c>
      <c r="AF30" s="9">
        <f>MU!AF30+UMKC!AF30+'S&amp;T'!AF30+UMSL!AF30+UMSa!AF30</f>
        <v>214</v>
      </c>
      <c r="AG30" s="9">
        <f>MU!AG30+UMKC!AG30+'S&amp;T'!AG30+UMSL!AG30+UMSa!AG30</f>
        <v>220</v>
      </c>
      <c r="AH30" s="9">
        <f>MU!AH30+UMKC!AH30+'S&amp;T'!AH30+UMSL!AH30+UMSa!AH30</f>
        <v>267</v>
      </c>
      <c r="AI30" s="9">
        <f>MU!AI30+UMKC!AI30+'S&amp;T'!AI30+UMSL!AI30+UMSa!AI30</f>
        <v>218</v>
      </c>
      <c r="AJ30" s="6"/>
    </row>
    <row r="31" spans="1:36" ht="13.5" customHeight="1" x14ac:dyDescent="0.2">
      <c r="A31" s="3"/>
      <c r="D31" s="1" t="s">
        <v>35</v>
      </c>
      <c r="X31" s="9">
        <f>MU!X31+UMKC!X31+'S&amp;T'!X31+UMSL!X31+UMSa!X31</f>
        <v>84</v>
      </c>
      <c r="Y31" s="9">
        <f>MU!Y31+UMKC!Y31+'S&amp;T'!Y31+UMSL!Y31+UMSa!Y31</f>
        <v>92</v>
      </c>
      <c r="Z31" s="9">
        <f>MU!Z31+UMKC!Z31+'S&amp;T'!Z31+UMSL!Z31+UMSa!Z31</f>
        <v>83</v>
      </c>
      <c r="AA31" s="9">
        <f>MU!AA31+UMKC!AA31+'S&amp;T'!AA31+UMSL!AA31+UMSa!AA31</f>
        <v>73</v>
      </c>
      <c r="AB31" s="9">
        <f>MU!AB31+UMKC!AB31+'S&amp;T'!AB31+UMSL!AB31+UMSa!AB31</f>
        <v>59</v>
      </c>
      <c r="AC31" s="9">
        <f>MU!AC31+UMKC!AC31+'S&amp;T'!AC31+UMSL!AC31+UMSa!AC31</f>
        <v>54</v>
      </c>
      <c r="AD31" s="9">
        <f>MU!AD31+UMKC!AD31+'S&amp;T'!AD31+UMSL!AD31+UMSa!AD31</f>
        <v>45</v>
      </c>
      <c r="AE31" s="9">
        <f>MU!AE31+UMKC!AE31+'S&amp;T'!AE31+UMSL!AE31+UMSa!AE31</f>
        <v>35</v>
      </c>
      <c r="AF31" s="9">
        <f>MU!AF31+UMKC!AF31+'S&amp;T'!AF31+UMSL!AF31+UMSa!AF31</f>
        <v>25</v>
      </c>
      <c r="AG31" s="9">
        <f>MU!AG31+UMKC!AG31+'S&amp;T'!AG31+UMSL!AG31+UMSa!AG31</f>
        <v>22</v>
      </c>
      <c r="AH31" s="9">
        <f>MU!AH31+UMKC!AH31+'S&amp;T'!AH31+UMSL!AH31+UMSa!AH31</f>
        <v>19</v>
      </c>
      <c r="AI31" s="9">
        <f>MU!AI31+UMKC!AI31+'S&amp;T'!AI31+UMSL!AI31+UMSa!AI31</f>
        <v>15</v>
      </c>
      <c r="AJ31" s="6"/>
    </row>
    <row r="32" spans="1:36" ht="13.5" customHeight="1" x14ac:dyDescent="0.2">
      <c r="A32" s="3"/>
      <c r="D32" s="1" t="s">
        <v>36</v>
      </c>
      <c r="X32" s="5">
        <f>MU!X32+UMKC!X32+'S&amp;T'!X32+UMSL!X32+UMSa!X32</f>
        <v>79</v>
      </c>
      <c r="Y32" s="5">
        <f>MU!Y32+UMKC!Y32+'S&amp;T'!Y32+UMSL!Y32+UMSa!Y32</f>
        <v>100</v>
      </c>
      <c r="Z32" s="5">
        <f>MU!Z32+UMKC!Z32+'S&amp;T'!Z32+UMSL!Z32+UMSa!Z32</f>
        <v>97</v>
      </c>
      <c r="AA32" s="5">
        <f>MU!AA32+UMKC!AA32+'S&amp;T'!AA32+UMSL!AA32+UMSa!AA32</f>
        <v>112</v>
      </c>
      <c r="AB32" s="5">
        <f>MU!AB32+UMKC!AB32+'S&amp;T'!AB32+UMSL!AB32+UMSa!AB32</f>
        <v>119</v>
      </c>
      <c r="AC32" s="5">
        <f>MU!AC32+UMKC!AC32+'S&amp;T'!AC32+UMSL!AC32+UMSa!AC32</f>
        <v>106</v>
      </c>
      <c r="AD32" s="5">
        <f>MU!AD32+UMKC!AD32+'S&amp;T'!AD32+UMSL!AD32+UMSa!AD32</f>
        <v>117</v>
      </c>
      <c r="AE32" s="5">
        <f>MU!AE32+UMKC!AE32+'S&amp;T'!AE32+UMSL!AE32+UMSa!AE32</f>
        <v>171</v>
      </c>
      <c r="AF32" s="5">
        <f>MU!AF32+UMKC!AF32+'S&amp;T'!AF32+UMSL!AF32+UMSa!AF32</f>
        <v>4</v>
      </c>
      <c r="AG32" s="5">
        <f>MU!AG32+UMKC!AG32+'S&amp;T'!AG32+UMSL!AG32+UMSa!AG32</f>
        <v>8</v>
      </c>
      <c r="AH32" s="5">
        <f>MU!AH32+UMKC!AH32+'S&amp;T'!AH32+UMSL!AH32+UMSa!AH32</f>
        <v>5</v>
      </c>
      <c r="AI32" s="5">
        <f>MU!AI32+UMKC!AI32+'S&amp;T'!AI32+UMSL!AI32+UMSa!AI32</f>
        <v>5</v>
      </c>
      <c r="AJ32" s="6"/>
    </row>
    <row r="33" spans="1:36" ht="13.5" customHeight="1" x14ac:dyDescent="0.2">
      <c r="A33" s="3"/>
      <c r="D33" s="2"/>
      <c r="X33" s="9">
        <f t="shared" ref="X33:AC33" si="39">SUM(X27:X32)</f>
        <v>1253</v>
      </c>
      <c r="Y33" s="9">
        <f t="shared" si="39"/>
        <v>1329</v>
      </c>
      <c r="Z33" s="9">
        <f t="shared" si="39"/>
        <v>1373</v>
      </c>
      <c r="AA33" s="9">
        <f t="shared" si="39"/>
        <v>1420</v>
      </c>
      <c r="AB33" s="9">
        <f t="shared" si="39"/>
        <v>1424</v>
      </c>
      <c r="AC33" s="9">
        <f t="shared" si="39"/>
        <v>1394</v>
      </c>
      <c r="AD33" s="9">
        <f t="shared" ref="AD33:AE33" si="40">SUM(AD27:AD32)</f>
        <v>1437</v>
      </c>
      <c r="AE33" s="9">
        <f t="shared" si="40"/>
        <v>1496</v>
      </c>
      <c r="AF33" s="9">
        <f t="shared" ref="AF33:AG33" si="41">SUM(AF27:AF32)</f>
        <v>1382</v>
      </c>
      <c r="AG33" s="9">
        <f t="shared" si="41"/>
        <v>1399</v>
      </c>
      <c r="AH33" s="9">
        <f t="shared" ref="AH33:AI33" si="42">SUM(AH27:AH32)</f>
        <v>1496</v>
      </c>
      <c r="AI33" s="9">
        <f t="shared" si="42"/>
        <v>1556</v>
      </c>
      <c r="AJ33" s="6"/>
    </row>
    <row r="34" spans="1:36" ht="13.5" customHeight="1" x14ac:dyDescent="0.2">
      <c r="A34" s="3"/>
      <c r="C34" s="8" t="s">
        <v>37</v>
      </c>
      <c r="AJ34" s="6"/>
    </row>
    <row r="35" spans="1:36" ht="13.5" customHeight="1" x14ac:dyDescent="0.2">
      <c r="A35" s="3"/>
      <c r="D35" s="1" t="s">
        <v>31</v>
      </c>
      <c r="X35" s="9">
        <f>MU!X35+UMKC!X35+'S&amp;T'!X35+UMSL!X35+UMSa!X35</f>
        <v>810</v>
      </c>
      <c r="Y35" s="9">
        <f>MU!Y35+UMKC!Y35+'S&amp;T'!Y35+UMSL!Y35+UMSa!Y35</f>
        <v>836</v>
      </c>
      <c r="Z35" s="9">
        <f>MU!Z35+UMKC!Z35+'S&amp;T'!Z35+UMSL!Z35+UMSa!Z35</f>
        <v>836</v>
      </c>
      <c r="AA35" s="9">
        <f>MU!AA35+UMKC!AA35+'S&amp;T'!AA35+UMSL!AA35+UMSa!AA35</f>
        <v>791</v>
      </c>
      <c r="AB35" s="9">
        <f>MU!AB35+UMKC!AB35+'S&amp;T'!AB35+UMSL!AB35+UMSa!AB35</f>
        <v>810</v>
      </c>
      <c r="AC35" s="9">
        <f>MU!AC35+UMKC!AC35+'S&amp;T'!AC35+UMSL!AC35+UMSa!AC35</f>
        <v>799</v>
      </c>
      <c r="AD35" s="9">
        <f>MU!AD35+UMKC!AD35+'S&amp;T'!AD35+UMSL!AD35+UMSa!AD35</f>
        <v>772</v>
      </c>
      <c r="AE35" s="9">
        <f>MU!AE35+UMKC!AE35+'S&amp;T'!AE35+UMSL!AE35+UMSa!AE35</f>
        <v>663</v>
      </c>
      <c r="AF35" s="9">
        <f>MU!AF35+UMKC!AF35+'S&amp;T'!AF35+UMSL!AF35+UMSa!AF35</f>
        <v>759</v>
      </c>
      <c r="AG35" s="9">
        <f>MU!AG35+UMKC!AG35+'S&amp;T'!AG35+UMSL!AG35+UMSa!AG35</f>
        <v>746</v>
      </c>
      <c r="AH35" s="9">
        <f>MU!AH35+UMKC!AH35+'S&amp;T'!AH35+UMSL!AH35+UMSa!AH35</f>
        <v>746</v>
      </c>
      <c r="AI35" s="9">
        <f>MU!AI35+UMKC!AI35+'S&amp;T'!AI35+UMSL!AI35+UMSa!AI35</f>
        <v>735</v>
      </c>
      <c r="AJ35" s="6"/>
    </row>
    <row r="36" spans="1:36" ht="13.5" customHeight="1" x14ac:dyDescent="0.2">
      <c r="A36" s="3"/>
      <c r="D36" s="1" t="s">
        <v>32</v>
      </c>
      <c r="X36" s="9">
        <f>MU!X36+UMKC!X36+'S&amp;T'!X36+UMSL!X36+UMSa!X36</f>
        <v>740</v>
      </c>
      <c r="Y36" s="9">
        <f>MU!Y36+UMKC!Y36+'S&amp;T'!Y36+UMSL!Y36+UMSa!Y36</f>
        <v>734</v>
      </c>
      <c r="Z36" s="9">
        <f>MU!Z36+UMKC!Z36+'S&amp;T'!Z36+UMSL!Z36+UMSa!Z36</f>
        <v>732</v>
      </c>
      <c r="AA36" s="9">
        <f>MU!AA36+UMKC!AA36+'S&amp;T'!AA36+UMSL!AA36+UMSa!AA36</f>
        <v>713</v>
      </c>
      <c r="AB36" s="9">
        <f>MU!AB36+UMKC!AB36+'S&amp;T'!AB36+UMSL!AB36+UMSa!AB36</f>
        <v>676</v>
      </c>
      <c r="AC36" s="9">
        <f>MU!AC36+UMKC!AC36+'S&amp;T'!AC36+UMSL!AC36+UMSa!AC36</f>
        <v>669</v>
      </c>
      <c r="AD36" s="9">
        <f>MU!AD36+UMKC!AD36+'S&amp;T'!AD36+UMSL!AD36+UMSa!AD36</f>
        <v>660</v>
      </c>
      <c r="AE36" s="9">
        <f>MU!AE36+UMKC!AE36+'S&amp;T'!AE36+UMSL!AE36+UMSa!AE36</f>
        <v>621</v>
      </c>
      <c r="AF36" s="9">
        <f>MU!AF36+UMKC!AF36+'S&amp;T'!AF36+UMSL!AF36+UMSa!AF36</f>
        <v>628</v>
      </c>
      <c r="AG36" s="9">
        <f>MU!AG36+UMKC!AG36+'S&amp;T'!AG36+UMSL!AG36+UMSa!AG36</f>
        <v>594</v>
      </c>
      <c r="AH36" s="9">
        <f>MU!AH36+UMKC!AH36+'S&amp;T'!AH36+UMSL!AH36+UMSa!AH36</f>
        <v>570</v>
      </c>
      <c r="AI36" s="9">
        <f>MU!AI36+UMKC!AI36+'S&amp;T'!AI36+UMSL!AI36+UMSa!AI36</f>
        <v>592</v>
      </c>
      <c r="AJ36" s="6"/>
    </row>
    <row r="37" spans="1:36" ht="13.5" customHeight="1" x14ac:dyDescent="0.2">
      <c r="A37" s="3"/>
      <c r="D37" s="1" t="s">
        <v>33</v>
      </c>
      <c r="X37" s="9">
        <f>MU!X37+UMKC!X37+'S&amp;T'!X37+UMSL!X37+UMSa!X37</f>
        <v>5</v>
      </c>
      <c r="Y37" s="9">
        <f>MU!Y37+UMKC!Y37+'S&amp;T'!Y37+UMSL!Y37+UMSa!Y37</f>
        <v>2</v>
      </c>
      <c r="Z37" s="9">
        <f>MU!Z37+UMKC!Z37+'S&amp;T'!Z37+UMSL!Z37+UMSa!Z37</f>
        <v>2</v>
      </c>
      <c r="AA37" s="9">
        <f>MU!AA37+UMKC!AA37+'S&amp;T'!AA37+UMSL!AA37+UMSa!AA37</f>
        <v>1</v>
      </c>
      <c r="AB37" s="9">
        <f>MU!AB37+UMKC!AB37+'S&amp;T'!AB37+UMSL!AB37+UMSa!AB37</f>
        <v>1</v>
      </c>
      <c r="AC37" s="9">
        <f>MU!AC37+UMKC!AC37+'S&amp;T'!AC37+UMSL!AC37+UMSa!AC37</f>
        <v>2</v>
      </c>
      <c r="AD37" s="9">
        <f>MU!AD37+UMKC!AD37+'S&amp;T'!AD37+UMSL!AD37+UMSa!AD37</f>
        <v>0</v>
      </c>
      <c r="AE37" s="9">
        <f>MU!AE37+UMKC!AE37+'S&amp;T'!AE37+UMSL!AE37+UMSa!AE37</f>
        <v>0</v>
      </c>
      <c r="AF37" s="9">
        <f>MU!AF37+UMKC!AF37+'S&amp;T'!AF37+UMSL!AF37+UMSa!AF37</f>
        <v>0</v>
      </c>
      <c r="AG37" s="9">
        <f>MU!AG37+UMKC!AG37+'S&amp;T'!AG37+UMSL!AG37+UMSa!AG37</f>
        <v>0</v>
      </c>
      <c r="AH37" s="9">
        <f>MU!AH37+UMKC!AH37+'S&amp;T'!AH37+UMSL!AH37+UMSa!AH37</f>
        <v>0</v>
      </c>
      <c r="AI37" s="9">
        <f>MU!AI37+UMKC!AI37+'S&amp;T'!AI37+UMSL!AI37+UMSa!AI37</f>
        <v>1</v>
      </c>
      <c r="AJ37" s="6"/>
    </row>
    <row r="38" spans="1:36" ht="13.5" customHeight="1" x14ac:dyDescent="0.2">
      <c r="A38" s="3"/>
      <c r="D38" s="1" t="s">
        <v>34</v>
      </c>
      <c r="X38" s="9">
        <f>MU!X38+UMKC!X38+'S&amp;T'!X38+UMSL!X38+UMSa!X38</f>
        <v>0</v>
      </c>
      <c r="Y38" s="9">
        <f>MU!Y38+UMKC!Y38+'S&amp;T'!Y38+UMSL!Y38+UMSa!Y38</f>
        <v>0</v>
      </c>
      <c r="Z38" s="9">
        <f>MU!Z38+UMKC!Z38+'S&amp;T'!Z38+UMSL!Z38+UMSa!Z38</f>
        <v>0</v>
      </c>
      <c r="AA38" s="9">
        <f>MU!AA38+UMKC!AA38+'S&amp;T'!AA38+UMSL!AA38+UMSa!AA38</f>
        <v>0</v>
      </c>
      <c r="AB38" s="9">
        <f>MU!AB38+UMKC!AB38+'S&amp;T'!AB38+UMSL!AB38+UMSa!AB38</f>
        <v>0</v>
      </c>
      <c r="AC38" s="9">
        <f>MU!AC38+UMKC!AC38+'S&amp;T'!AC38+UMSL!AC38+UMSa!AC38</f>
        <v>0</v>
      </c>
      <c r="AD38" s="9">
        <f>MU!AD38+UMKC!AD38+'S&amp;T'!AD38+UMSL!AD38+UMSa!AD38</f>
        <v>0</v>
      </c>
      <c r="AE38" s="9">
        <f>MU!AE38+UMKC!AE38+'S&amp;T'!AE38+UMSL!AE38+UMSa!AE38</f>
        <v>0</v>
      </c>
      <c r="AF38" s="9">
        <f>MU!AF38+UMKC!AF38+'S&amp;T'!AF38+UMSL!AF38+UMSa!AF38</f>
        <v>0</v>
      </c>
      <c r="AG38" s="9">
        <f>MU!AG38+UMKC!AG38+'S&amp;T'!AG38+UMSL!AG38+UMSa!AG38</f>
        <v>0</v>
      </c>
      <c r="AH38" s="9">
        <f>MU!AH38+UMKC!AH38+'S&amp;T'!AH38+UMSL!AH38+UMSa!AH38</f>
        <v>0</v>
      </c>
      <c r="AI38" s="9">
        <f>MU!AI38+UMKC!AI38+'S&amp;T'!AI38+UMSL!AI38+UMSa!AI38</f>
        <v>0</v>
      </c>
      <c r="AJ38" s="6"/>
    </row>
    <row r="39" spans="1:36" ht="13.5" customHeight="1" x14ac:dyDescent="0.2">
      <c r="A39" s="3"/>
      <c r="D39" s="1" t="s">
        <v>35</v>
      </c>
      <c r="X39" s="9">
        <f>MU!X39+UMKC!X39+'S&amp;T'!X39+UMSL!X39+UMSa!X39</f>
        <v>0</v>
      </c>
      <c r="Y39" s="9">
        <f>MU!Y39+UMKC!Y39+'S&amp;T'!Y39+UMSL!Y39+UMSa!Y39</f>
        <v>0</v>
      </c>
      <c r="Z39" s="9">
        <f>MU!Z39+UMKC!Z39+'S&amp;T'!Z39+UMSL!Z39+UMSa!Z39</f>
        <v>0</v>
      </c>
      <c r="AA39" s="9">
        <f>MU!AA39+UMKC!AA39+'S&amp;T'!AA39+UMSL!AA39+UMSa!AA39</f>
        <v>0</v>
      </c>
      <c r="AB39" s="9">
        <f>MU!AB39+UMKC!AB39+'S&amp;T'!AB39+UMSL!AB39+UMSa!AB39</f>
        <v>0</v>
      </c>
      <c r="AC39" s="9">
        <f>MU!AC39+UMKC!AC39+'S&amp;T'!AC39+UMSL!AC39+UMSa!AC39</f>
        <v>0</v>
      </c>
      <c r="AD39" s="9">
        <f>MU!AD39+UMKC!AD39+'S&amp;T'!AD39+UMSL!AD39+UMSa!AD39</f>
        <v>0</v>
      </c>
      <c r="AE39" s="9">
        <f>MU!AE39+UMKC!AE39+'S&amp;T'!AE39+UMSL!AE39+UMSa!AE39</f>
        <v>0</v>
      </c>
      <c r="AF39" s="9">
        <f>MU!AF39+UMKC!AF39+'S&amp;T'!AF39+UMSL!AF39+UMSa!AF39</f>
        <v>0</v>
      </c>
      <c r="AG39" s="9">
        <f>MU!AG39+UMKC!AG39+'S&amp;T'!AG39+UMSL!AG39+UMSa!AG39</f>
        <v>0</v>
      </c>
      <c r="AH39" s="9">
        <f>MU!AH39+UMKC!AH39+'S&amp;T'!AH39+UMSL!AH39+UMSa!AH39</f>
        <v>0</v>
      </c>
      <c r="AI39" s="9">
        <f>MU!AI39+UMKC!AI39+'S&amp;T'!AI39+UMSL!AI39+UMSa!AI39</f>
        <v>0</v>
      </c>
      <c r="AJ39" s="6"/>
    </row>
    <row r="40" spans="1:36" ht="13.5" customHeight="1" x14ac:dyDescent="0.2">
      <c r="A40" s="3"/>
      <c r="D40" s="1" t="s">
        <v>38</v>
      </c>
      <c r="X40" s="5">
        <f>MU!X40+UMKC!X40+'S&amp;T'!X40+UMSL!X40+UMSa!X40</f>
        <v>3</v>
      </c>
      <c r="Y40" s="5">
        <f>MU!Y40+UMKC!Y40+'S&amp;T'!Y40+UMSL!Y40+UMSa!Y40</f>
        <v>0</v>
      </c>
      <c r="Z40" s="5">
        <f>MU!Z40+UMKC!Z40+'S&amp;T'!Z40+UMSL!Z40+UMSa!Z40</f>
        <v>0</v>
      </c>
      <c r="AA40" s="5">
        <f>MU!AA40+UMKC!AA40+'S&amp;T'!AA40+UMSL!AA40+UMSa!AA40</f>
        <v>0</v>
      </c>
      <c r="AB40" s="5">
        <f>MU!AB40+UMKC!AB40+'S&amp;T'!AB40+UMSL!AB40+UMSa!AB40</f>
        <v>0</v>
      </c>
      <c r="AC40" s="5">
        <f>MU!AC40+UMKC!AC40+'S&amp;T'!AC40+UMSL!AC40+UMSa!AC40</f>
        <v>0</v>
      </c>
      <c r="AD40" s="5">
        <f>MU!AD40+UMKC!AD40+'S&amp;T'!AD40+UMSL!AD40+UMSa!AD40</f>
        <v>0</v>
      </c>
      <c r="AE40" s="5">
        <f>MU!AE40+UMKC!AE40+'S&amp;T'!AE40+UMSL!AE40+UMSa!AE40</f>
        <v>0</v>
      </c>
      <c r="AF40" s="5">
        <f>MU!AF40+UMKC!AF40+'S&amp;T'!AF40+UMSL!AF40+UMSa!AF40</f>
        <v>0</v>
      </c>
      <c r="AG40" s="5">
        <f>MU!AG40+UMKC!AG40+'S&amp;T'!AG40+UMSL!AG40+UMSa!AG40</f>
        <v>0</v>
      </c>
      <c r="AH40" s="5">
        <f>MU!AH40+UMKC!AH40+'S&amp;T'!AH40+UMSL!AH40+UMSa!AH40</f>
        <v>0</v>
      </c>
      <c r="AI40" s="5">
        <f>MU!AI40+UMKC!AI40+'S&amp;T'!AI40+UMSL!AI40+UMSa!AI40</f>
        <v>0</v>
      </c>
      <c r="AJ40" s="6"/>
    </row>
    <row r="41" spans="1:36" ht="13.5" customHeight="1" x14ac:dyDescent="0.2">
      <c r="A41" s="3"/>
      <c r="D41" s="2"/>
      <c r="X41" s="9">
        <f t="shared" ref="X41:AC41" si="43">SUM(X35:X40)</f>
        <v>1558</v>
      </c>
      <c r="Y41" s="9">
        <f t="shared" si="43"/>
        <v>1572</v>
      </c>
      <c r="Z41" s="9">
        <f t="shared" si="43"/>
        <v>1570</v>
      </c>
      <c r="AA41" s="9">
        <f t="shared" si="43"/>
        <v>1505</v>
      </c>
      <c r="AB41" s="9">
        <f t="shared" si="43"/>
        <v>1487</v>
      </c>
      <c r="AC41" s="9">
        <f t="shared" si="43"/>
        <v>1470</v>
      </c>
      <c r="AD41" s="9">
        <f t="shared" ref="AD41:AE41" si="44">SUM(AD35:AD40)</f>
        <v>1432</v>
      </c>
      <c r="AE41" s="9">
        <f t="shared" si="44"/>
        <v>1284</v>
      </c>
      <c r="AF41" s="9">
        <f t="shared" ref="AF41:AG41" si="45">SUM(AF35:AF40)</f>
        <v>1387</v>
      </c>
      <c r="AG41" s="9">
        <f t="shared" si="45"/>
        <v>1340</v>
      </c>
      <c r="AH41" s="9">
        <f t="shared" ref="AH41:AI41" si="46">SUM(AH35:AH40)</f>
        <v>1316</v>
      </c>
      <c r="AI41" s="9">
        <f t="shared" si="46"/>
        <v>1328</v>
      </c>
      <c r="AJ41" s="6"/>
    </row>
    <row r="42" spans="1:36" ht="13.5" customHeight="1" x14ac:dyDescent="0.2">
      <c r="A42" s="3"/>
      <c r="C42" s="8" t="s">
        <v>39</v>
      </c>
      <c r="AJ42" s="6"/>
    </row>
    <row r="43" spans="1:36" ht="13.5" customHeight="1" x14ac:dyDescent="0.2">
      <c r="A43" s="3"/>
      <c r="D43" s="1" t="s">
        <v>31</v>
      </c>
      <c r="X43" s="9">
        <f>MU!X43+UMKC!X43+'S&amp;T'!X43+UMSL!X43+UMSa!X43</f>
        <v>3</v>
      </c>
      <c r="Y43" s="9">
        <f>MU!Y43+UMKC!Y43+'S&amp;T'!Y43+UMSL!Y43+UMSa!Y43</f>
        <v>2</v>
      </c>
      <c r="Z43" s="9">
        <f>MU!Z43+UMKC!Z43+'S&amp;T'!Z43+UMSL!Z43+UMSa!Z43</f>
        <v>3</v>
      </c>
      <c r="AA43" s="9">
        <f>MU!AA43+UMKC!AA43+'S&amp;T'!AA43+UMSL!AA43+UMSa!AA43</f>
        <v>6</v>
      </c>
      <c r="AB43" s="9">
        <f>MU!AB43+UMKC!AB43+'S&amp;T'!AB43+UMSL!AB43+UMSa!AB43</f>
        <v>4</v>
      </c>
      <c r="AC43" s="9">
        <f>MU!AC43+UMKC!AC43+'S&amp;T'!AC43+UMSL!AC43+UMSa!AC43</f>
        <v>4</v>
      </c>
      <c r="AD43" s="9">
        <f>MU!AD43+UMKC!AD43+'S&amp;T'!AD43+UMSL!AD43+UMSa!AD43</f>
        <v>1</v>
      </c>
      <c r="AE43" s="9">
        <f>MU!AE43+UMKC!AE43+'S&amp;T'!AE43+UMSL!AE43+UMSa!AE43</f>
        <v>2</v>
      </c>
      <c r="AF43" s="9">
        <f>MU!AF43+UMKC!AF43+'S&amp;T'!AF43+UMSL!AF43+UMSa!AF43</f>
        <v>2</v>
      </c>
      <c r="AG43" s="9">
        <f>MU!AG43+UMKC!AG43+'S&amp;T'!AG43+UMSL!AG43+UMSa!AG43</f>
        <v>3</v>
      </c>
      <c r="AH43" s="9">
        <f>MU!AH43+UMKC!AH43+'S&amp;T'!AH43+UMSL!AH43+UMSa!AH43</f>
        <v>4</v>
      </c>
      <c r="AI43" s="9">
        <f>MU!AI43+UMKC!AI43+'S&amp;T'!AI43+UMSL!AI43+UMSa!AI43</f>
        <v>4</v>
      </c>
      <c r="AJ43" s="6"/>
    </row>
    <row r="44" spans="1:36" ht="13.5" customHeight="1" x14ac:dyDescent="0.2">
      <c r="A44" s="3"/>
      <c r="D44" s="1" t="s">
        <v>32</v>
      </c>
      <c r="X44" s="9">
        <f>MU!X44+UMKC!X44+'S&amp;T'!X44+UMSL!X44+UMSa!X44</f>
        <v>41</v>
      </c>
      <c r="Y44" s="9">
        <f>MU!Y44+UMKC!Y44+'S&amp;T'!Y44+UMSL!Y44+UMSa!Y44</f>
        <v>37</v>
      </c>
      <c r="Z44" s="9">
        <f>MU!Z44+UMKC!Z44+'S&amp;T'!Z44+UMSL!Z44+UMSa!Z44</f>
        <v>33</v>
      </c>
      <c r="AA44" s="9">
        <f>MU!AA44+UMKC!AA44+'S&amp;T'!AA44+UMSL!AA44+UMSa!AA44</f>
        <v>25</v>
      </c>
      <c r="AB44" s="9">
        <f>MU!AB44+UMKC!AB44+'S&amp;T'!AB44+UMSL!AB44+UMSa!AB44</f>
        <v>31</v>
      </c>
      <c r="AC44" s="9">
        <f>MU!AC44+UMKC!AC44+'S&amp;T'!AC44+UMSL!AC44+UMSa!AC44</f>
        <v>30</v>
      </c>
      <c r="AD44" s="9">
        <f>MU!AD44+UMKC!AD44+'S&amp;T'!AD44+UMSL!AD44+UMSa!AD44</f>
        <v>27</v>
      </c>
      <c r="AE44" s="9">
        <f>MU!AE44+UMKC!AE44+'S&amp;T'!AE44+UMSL!AE44+UMSa!AE44</f>
        <v>29</v>
      </c>
      <c r="AF44" s="9">
        <f>MU!AF44+UMKC!AF44+'S&amp;T'!AF44+UMSL!AF44+UMSa!AF44</f>
        <v>32</v>
      </c>
      <c r="AG44" s="9">
        <f>MU!AG44+UMKC!AG44+'S&amp;T'!AG44+UMSL!AG44+UMSa!AG44</f>
        <v>32</v>
      </c>
      <c r="AH44" s="9">
        <f>MU!AH44+UMKC!AH44+'S&amp;T'!AH44+UMSL!AH44+UMSa!AH44</f>
        <v>25</v>
      </c>
      <c r="AI44" s="9">
        <f>MU!AI44+UMKC!AI44+'S&amp;T'!AI44+UMSL!AI44+UMSa!AI44</f>
        <v>35</v>
      </c>
      <c r="AJ44" s="6"/>
    </row>
    <row r="45" spans="1:36" ht="13.5" customHeight="1" x14ac:dyDescent="0.2">
      <c r="A45" s="3"/>
      <c r="D45" s="1" t="s">
        <v>33</v>
      </c>
      <c r="X45" s="9">
        <f>MU!X45+UMKC!X45+'S&amp;T'!X45+UMSL!X45+UMSa!X45</f>
        <v>485</v>
      </c>
      <c r="Y45" s="9">
        <f>MU!Y45+UMKC!Y45+'S&amp;T'!Y45+UMSL!Y45+UMSa!Y45</f>
        <v>460</v>
      </c>
      <c r="Z45" s="9">
        <f>MU!Z45+UMKC!Z45+'S&amp;T'!Z45+UMSL!Z45+UMSa!Z45</f>
        <v>427</v>
      </c>
      <c r="AA45" s="9">
        <f>MU!AA45+UMKC!AA45+'S&amp;T'!AA45+UMSL!AA45+UMSa!AA45</f>
        <v>427</v>
      </c>
      <c r="AB45" s="9">
        <f>MU!AB45+UMKC!AB45+'S&amp;T'!AB45+UMSL!AB45+UMSa!AB45</f>
        <v>443</v>
      </c>
      <c r="AC45" s="9">
        <f>MU!AC45+UMKC!AC45+'S&amp;T'!AC45+UMSL!AC45+UMSa!AC45</f>
        <v>438</v>
      </c>
      <c r="AD45" s="9">
        <f>MU!AD45+UMKC!AD45+'S&amp;T'!AD45+UMSL!AD45+UMSa!AD45</f>
        <v>447</v>
      </c>
      <c r="AE45" s="9">
        <f>MU!AE45+UMKC!AE45+'S&amp;T'!AE45+UMSL!AE45+UMSa!AE45</f>
        <v>431</v>
      </c>
      <c r="AF45" s="9">
        <f>MU!AF45+UMKC!AF45+'S&amp;T'!AF45+UMSL!AF45+UMSa!AF45</f>
        <v>441</v>
      </c>
      <c r="AG45" s="9">
        <f>MU!AG45+UMKC!AG45+'S&amp;T'!AG45+UMSL!AG45+UMSa!AG45</f>
        <v>402</v>
      </c>
      <c r="AH45" s="9">
        <f>MU!AH45+UMKC!AH45+'S&amp;T'!AH45+UMSL!AH45+UMSa!AH45</f>
        <v>402</v>
      </c>
      <c r="AI45" s="9">
        <f>MU!AI45+UMKC!AI45+'S&amp;T'!AI45+UMSL!AI45+UMSa!AI45</f>
        <v>414</v>
      </c>
      <c r="AJ45" s="6"/>
    </row>
    <row r="46" spans="1:36" ht="13.5" customHeight="1" x14ac:dyDescent="0.2">
      <c r="A46" s="3"/>
      <c r="D46" s="1" t="s">
        <v>34</v>
      </c>
      <c r="X46" s="9">
        <f>MU!X46+UMKC!X46+'S&amp;T'!X46+UMSL!X46+UMSa!X46</f>
        <v>1</v>
      </c>
      <c r="Y46" s="9">
        <f>MU!Y46+UMKC!Y46+'S&amp;T'!Y46+UMSL!Y46+UMSa!Y46</f>
        <v>0</v>
      </c>
      <c r="Z46" s="9">
        <f>MU!Z46+UMKC!Z46+'S&amp;T'!Z46+UMSL!Z46+UMSa!Z46</f>
        <v>0</v>
      </c>
      <c r="AA46" s="9">
        <f>MU!AA46+UMKC!AA46+'S&amp;T'!AA46+UMSL!AA46+UMSa!AA46</f>
        <v>0</v>
      </c>
      <c r="AB46" s="9">
        <f>MU!AB46+UMKC!AB46+'S&amp;T'!AB46+UMSL!AB46+UMSa!AB46</f>
        <v>0</v>
      </c>
      <c r="AC46" s="9">
        <f>MU!AC46+UMKC!AC46+'S&amp;T'!AC46+UMSL!AC46+UMSa!AC46</f>
        <v>0</v>
      </c>
      <c r="AD46" s="9">
        <f>MU!AD46+UMKC!AD46+'S&amp;T'!AD46+UMSL!AD46+UMSa!AD46</f>
        <v>0</v>
      </c>
      <c r="AE46" s="9">
        <f>MU!AE46+UMKC!AE46+'S&amp;T'!AE46+UMSL!AE46+UMSa!AE46</f>
        <v>0</v>
      </c>
      <c r="AF46" s="9">
        <f>MU!AF46+UMKC!AF46+'S&amp;T'!AF46+UMSL!AF46+UMSa!AF46</f>
        <v>0</v>
      </c>
      <c r="AG46" s="9">
        <f>MU!AG46+UMKC!AG46+'S&amp;T'!AG46+UMSL!AG46+UMSa!AG46</f>
        <v>0</v>
      </c>
      <c r="AH46" s="9">
        <f>MU!AH46+UMKC!AH46+'S&amp;T'!AH46+UMSL!AH46+UMSa!AH46</f>
        <v>0</v>
      </c>
      <c r="AI46" s="9">
        <f>MU!AI46+UMKC!AI46+'S&amp;T'!AI46+UMSL!AI46+UMSa!AI46</f>
        <v>0</v>
      </c>
      <c r="AJ46" s="6"/>
    </row>
    <row r="47" spans="1:36" ht="13.5" customHeight="1" x14ac:dyDescent="0.2">
      <c r="A47" s="3"/>
      <c r="D47" s="1" t="s">
        <v>35</v>
      </c>
      <c r="X47" s="9">
        <f>MU!X47+UMKC!X47+'S&amp;T'!X47+UMSL!X47+UMSa!X47</f>
        <v>0</v>
      </c>
      <c r="Y47" s="9">
        <f>MU!Y47+UMKC!Y47+'S&amp;T'!Y47+UMSL!Y47+UMSa!Y47</f>
        <v>0</v>
      </c>
      <c r="Z47" s="9">
        <f>MU!Z47+UMKC!Z47+'S&amp;T'!Z47+UMSL!Z47+UMSa!Z47</f>
        <v>0</v>
      </c>
      <c r="AA47" s="9">
        <f>MU!AA47+UMKC!AA47+'S&amp;T'!AA47+UMSL!AA47+UMSa!AA47</f>
        <v>0</v>
      </c>
      <c r="AB47" s="9">
        <f>MU!AB47+UMKC!AB47+'S&amp;T'!AB47+UMSL!AB47+UMSa!AB47</f>
        <v>0</v>
      </c>
      <c r="AC47" s="9">
        <f>MU!AC47+UMKC!AC47+'S&amp;T'!AC47+UMSL!AC47+UMSa!AC47</f>
        <v>0</v>
      </c>
      <c r="AD47" s="9">
        <f>MU!AD47+UMKC!AD47+'S&amp;T'!AD47+UMSL!AD47+UMSa!AD47</f>
        <v>0</v>
      </c>
      <c r="AE47" s="9">
        <f>MU!AE47+UMKC!AE47+'S&amp;T'!AE47+UMSL!AE47+UMSa!AE47</f>
        <v>0</v>
      </c>
      <c r="AF47" s="9">
        <f>MU!AF47+UMKC!AF47+'S&amp;T'!AF47+UMSL!AF47+UMSa!AF47</f>
        <v>0</v>
      </c>
      <c r="AG47" s="9">
        <f>MU!AG47+UMKC!AG47+'S&amp;T'!AG47+UMSL!AG47+UMSa!AG47</f>
        <v>0</v>
      </c>
      <c r="AH47" s="9">
        <f>MU!AH47+UMKC!AH47+'S&amp;T'!AH47+UMSL!AH47+UMSa!AH47</f>
        <v>0</v>
      </c>
      <c r="AI47" s="9">
        <f>MU!AI47+UMKC!AI47+'S&amp;T'!AI47+UMSL!AI47+UMSa!AI47</f>
        <v>0</v>
      </c>
      <c r="AJ47" s="6"/>
    </row>
    <row r="48" spans="1:36" ht="13.5" customHeight="1" x14ac:dyDescent="0.2">
      <c r="A48" s="3"/>
      <c r="D48" s="1" t="s">
        <v>38</v>
      </c>
      <c r="X48" s="5">
        <f>MU!X48+UMKC!X48+'S&amp;T'!X48+UMSL!X48+UMSa!X48</f>
        <v>0</v>
      </c>
      <c r="Y48" s="5">
        <f>MU!Y48+UMKC!Y48+'S&amp;T'!Y48+UMSL!Y48+UMSa!Y48</f>
        <v>0</v>
      </c>
      <c r="Z48" s="5">
        <f>MU!Z48+UMKC!Z48+'S&amp;T'!Z48+UMSL!Z48+UMSa!Z48</f>
        <v>0</v>
      </c>
      <c r="AA48" s="5">
        <f>MU!AA48+UMKC!AA48+'S&amp;T'!AA48+UMSL!AA48+UMSa!AA48</f>
        <v>0</v>
      </c>
      <c r="AB48" s="5">
        <f>MU!AB48+UMKC!AB48+'S&amp;T'!AB48+UMSL!AB48+UMSa!AB48</f>
        <v>0</v>
      </c>
      <c r="AC48" s="5">
        <f>MU!AC48+UMKC!AC48+'S&amp;T'!AC48+UMSL!AC48+UMSa!AC48</f>
        <v>0</v>
      </c>
      <c r="AD48" s="5">
        <f>MU!AD48+UMKC!AD48+'S&amp;T'!AD48+UMSL!AD48+UMSa!AD48</f>
        <v>0</v>
      </c>
      <c r="AE48" s="5">
        <f>MU!AE48+UMKC!AE48+'S&amp;T'!AE48+UMSL!AE48+UMSa!AE48</f>
        <v>0</v>
      </c>
      <c r="AF48" s="5">
        <f>MU!AF48+UMKC!AF48+'S&amp;T'!AF48+UMSL!AF48+UMSa!AF48</f>
        <v>0</v>
      </c>
      <c r="AG48" s="5">
        <f>MU!AG48+UMKC!AG48+'S&amp;T'!AG48+UMSL!AG48+UMSa!AG48</f>
        <v>0</v>
      </c>
      <c r="AH48" s="5">
        <f>MU!AH48+UMKC!AH48+'S&amp;T'!AH48+UMSL!AH48+UMSa!AH48</f>
        <v>0</v>
      </c>
      <c r="AI48" s="5">
        <f>MU!AI48+UMKC!AI48+'S&amp;T'!AI48+UMSL!AI48+UMSa!AI48</f>
        <v>0</v>
      </c>
      <c r="AJ48" s="6"/>
    </row>
    <row r="49" spans="1:36" ht="13.5" customHeight="1" x14ac:dyDescent="0.2">
      <c r="A49" s="3"/>
      <c r="D49" s="2"/>
      <c r="X49" s="9">
        <f t="shared" ref="X49:AC49" si="47">SUM(X43:X48)</f>
        <v>530</v>
      </c>
      <c r="Y49" s="9">
        <f t="shared" si="47"/>
        <v>499</v>
      </c>
      <c r="Z49" s="9">
        <f t="shared" si="47"/>
        <v>463</v>
      </c>
      <c r="AA49" s="9">
        <f t="shared" si="47"/>
        <v>458</v>
      </c>
      <c r="AB49" s="9">
        <f t="shared" si="47"/>
        <v>478</v>
      </c>
      <c r="AC49" s="9">
        <f t="shared" si="47"/>
        <v>472</v>
      </c>
      <c r="AD49" s="9">
        <f t="shared" ref="AD49:AE49" si="48">SUM(AD43:AD48)</f>
        <v>475</v>
      </c>
      <c r="AE49" s="9">
        <f t="shared" si="48"/>
        <v>462</v>
      </c>
      <c r="AF49" s="9">
        <f t="shared" ref="AF49:AG49" si="49">SUM(AF43:AF48)</f>
        <v>475</v>
      </c>
      <c r="AG49" s="9">
        <f t="shared" si="49"/>
        <v>437</v>
      </c>
      <c r="AH49" s="9">
        <f t="shared" ref="AH49:AI49" si="50">SUM(AH43:AH48)</f>
        <v>431</v>
      </c>
      <c r="AI49" s="9">
        <f t="shared" si="50"/>
        <v>453</v>
      </c>
      <c r="AJ49" s="6"/>
    </row>
    <row r="50" spans="1:36" ht="13.5" customHeight="1" x14ac:dyDescent="0.2">
      <c r="A50" s="3"/>
      <c r="C50" s="8" t="s">
        <v>40</v>
      </c>
      <c r="AJ50" s="6"/>
    </row>
    <row r="51" spans="1:36" ht="13.5" customHeight="1" x14ac:dyDescent="0.2">
      <c r="A51" s="3"/>
      <c r="D51" s="1" t="s">
        <v>81</v>
      </c>
      <c r="X51" s="9">
        <f>MU!X51+UMKC!X51+'S&amp;T'!X51+UMSL!X51+UMSa!X51</f>
        <v>1387</v>
      </c>
      <c r="Y51" s="9">
        <f>MU!Y51+UMKC!Y51+'S&amp;T'!Y51+UMSL!Y51+UMSa!Y51</f>
        <v>1374</v>
      </c>
      <c r="Z51" s="9">
        <f>MU!Z51+UMKC!Z51+'S&amp;T'!Z51+UMSL!Z51+UMSa!Z51</f>
        <v>1345</v>
      </c>
      <c r="AA51" s="9">
        <f>MU!AA51+UMKC!AA51+'S&amp;T'!AA51+UMSL!AA51+UMSa!AA51</f>
        <v>1292</v>
      </c>
      <c r="AB51" s="9">
        <f>MU!AB51+UMKC!AB51+'S&amp;T'!AB51+UMSL!AB51+UMSa!AB51</f>
        <v>1276</v>
      </c>
      <c r="AC51" s="9">
        <f>MU!AC51+UMKC!AC51+'S&amp;T'!AC51+UMSL!AC51+UMSa!AC51</f>
        <v>1260</v>
      </c>
      <c r="AD51" s="9">
        <f>MU!AD51+UMKC!AD51+'S&amp;T'!AD51+UMSL!AD51+UMSa!AD51</f>
        <v>1232</v>
      </c>
      <c r="AE51" s="9">
        <f>MU!AE51+UMKC!AE51+'S&amp;T'!AE51+UMSL!AE51+UMSa!AE51</f>
        <v>1100</v>
      </c>
      <c r="AF51" s="9">
        <f>MU!AF51+UMKC!AF51+'S&amp;T'!AF51+UMSL!AF51+UMSa!AF51</f>
        <v>1187</v>
      </c>
      <c r="AG51" s="9">
        <f>MU!AG51+UMKC!AG51+'S&amp;T'!AG51+UMSL!AG51+UMSa!AG51</f>
        <v>1138</v>
      </c>
      <c r="AH51" s="9">
        <f>MU!AH51+UMKC!AH51+'S&amp;T'!AH51+UMSL!AH51+UMSa!AH51</f>
        <v>1118</v>
      </c>
      <c r="AI51" s="9">
        <f>MU!AI51+UMKC!AI51+'S&amp;T'!AI51+UMSL!AI51+UMSa!AI51</f>
        <v>1143</v>
      </c>
      <c r="AJ51" s="6"/>
    </row>
    <row r="52" spans="1:36" ht="13.5" customHeight="1" x14ac:dyDescent="0.2">
      <c r="A52" s="3"/>
      <c r="D52" s="1" t="s">
        <v>82</v>
      </c>
      <c r="X52" s="5">
        <f>MU!X52+UMKC!X52+'S&amp;T'!X52+UMSL!X52+UMSa!X52</f>
        <v>701</v>
      </c>
      <c r="Y52" s="5">
        <f>MU!Y52+UMKC!Y52+'S&amp;T'!Y52+UMSL!Y52+UMSa!Y52</f>
        <v>697</v>
      </c>
      <c r="Z52" s="5">
        <f>MU!Z52+UMKC!Z52+'S&amp;T'!Z52+UMSL!Z52+UMSa!Z52</f>
        <v>688</v>
      </c>
      <c r="AA52" s="5">
        <f>MU!AA52+UMKC!AA52+'S&amp;T'!AA52+UMSL!AA52+UMSa!AA52</f>
        <v>671</v>
      </c>
      <c r="AB52" s="5">
        <f>MU!AB52+UMKC!AB52+'S&amp;T'!AB52+UMSL!AB52+UMSa!AB52</f>
        <v>689</v>
      </c>
      <c r="AC52" s="5">
        <f>MU!AC52+UMKC!AC52+'S&amp;T'!AC52+UMSL!AC52+UMSa!AC52</f>
        <v>682</v>
      </c>
      <c r="AD52" s="5">
        <f>MU!AD52+UMKC!AD52+'S&amp;T'!AD52+UMSL!AD52+UMSa!AD52</f>
        <v>675</v>
      </c>
      <c r="AE52" s="5">
        <f>MU!AE52+UMKC!AE52+'S&amp;T'!AE52+UMSL!AE52+UMSa!AE52</f>
        <v>646</v>
      </c>
      <c r="AF52" s="5">
        <f>MU!AF52+UMKC!AF52+'S&amp;T'!AF52+UMSL!AF52+UMSa!AF52</f>
        <v>675</v>
      </c>
      <c r="AG52" s="5">
        <f>MU!AG52+UMKC!AG52+'S&amp;T'!AG52+UMSL!AG52+UMSa!AG52</f>
        <v>639</v>
      </c>
      <c r="AH52" s="5">
        <f>MU!AH52+UMKC!AH52+'S&amp;T'!AH52+UMSL!AH52+UMSa!AH52</f>
        <v>629</v>
      </c>
      <c r="AI52" s="5">
        <f>MU!AI52+UMKC!AI52+'S&amp;T'!AI52+UMSL!AI52+UMSa!AI52</f>
        <v>638</v>
      </c>
      <c r="AJ52" s="6"/>
    </row>
    <row r="53" spans="1:36" ht="13.5" customHeight="1" x14ac:dyDescent="0.2">
      <c r="A53" s="3"/>
      <c r="D53" s="2"/>
      <c r="X53" s="9">
        <f t="shared" ref="X53:AC53" si="51">SUM(X51:X52)</f>
        <v>2088</v>
      </c>
      <c r="Y53" s="9">
        <f t="shared" si="51"/>
        <v>2071</v>
      </c>
      <c r="Z53" s="9">
        <f t="shared" si="51"/>
        <v>2033</v>
      </c>
      <c r="AA53" s="9">
        <f t="shared" si="51"/>
        <v>1963</v>
      </c>
      <c r="AB53" s="9">
        <f t="shared" si="51"/>
        <v>1965</v>
      </c>
      <c r="AC53" s="9">
        <f t="shared" si="51"/>
        <v>1942</v>
      </c>
      <c r="AD53" s="9">
        <f t="shared" ref="AD53:AE53" si="52">SUM(AD51:AD52)</f>
        <v>1907</v>
      </c>
      <c r="AE53" s="9">
        <f t="shared" si="52"/>
        <v>1746</v>
      </c>
      <c r="AF53" s="9">
        <f t="shared" ref="AF53:AG53" si="53">SUM(AF51:AF52)</f>
        <v>1862</v>
      </c>
      <c r="AG53" s="9">
        <f t="shared" si="53"/>
        <v>1777</v>
      </c>
      <c r="AH53" s="9">
        <f t="shared" ref="AH53:AI53" si="54">SUM(AH51:AH52)</f>
        <v>1747</v>
      </c>
      <c r="AI53" s="9">
        <f t="shared" si="54"/>
        <v>1781</v>
      </c>
      <c r="AJ53" s="6"/>
    </row>
    <row r="54" spans="1:36" ht="13.5" customHeight="1" x14ac:dyDescent="0.2">
      <c r="A54" s="3"/>
      <c r="C54" s="8" t="s">
        <v>78</v>
      </c>
      <c r="AJ54" s="6"/>
    </row>
    <row r="55" spans="1:36" ht="13.5" customHeight="1" x14ac:dyDescent="0.2">
      <c r="A55" s="3"/>
      <c r="D55" s="1" t="s">
        <v>79</v>
      </c>
      <c r="X55" s="9">
        <f>MU!X55+UMKC!X55+'S&amp;T'!X55+UMSL!X55+UMSa!X55</f>
        <v>88</v>
      </c>
      <c r="Y55" s="9">
        <f>MU!Y55+UMKC!Y55+'S&amp;T'!Y55+UMSL!Y55+UMSa!Y55</f>
        <v>87</v>
      </c>
      <c r="Z55" s="9">
        <f>MU!Z55+UMKC!Z55+'S&amp;T'!Z55+UMSL!Z55+UMSa!Z55</f>
        <v>97</v>
      </c>
      <c r="AA55" s="9">
        <f>MU!AA55+UMKC!AA55+'S&amp;T'!AA55+UMSL!AA55+UMSa!AA55</f>
        <v>94</v>
      </c>
      <c r="AB55" s="9">
        <f>MU!AB55+UMKC!AB55+'S&amp;T'!AB55+UMSL!AB55+UMSa!AB55</f>
        <v>87</v>
      </c>
      <c r="AC55" s="9">
        <f>MU!AC55+UMKC!AC55+'S&amp;T'!AC55+UMSL!AC55+UMSa!AC55</f>
        <v>88</v>
      </c>
      <c r="AD55" s="9">
        <f>MU!AD55+UMKC!AD55+'S&amp;T'!AD55+UMSL!AD55+UMSa!AD55</f>
        <v>96</v>
      </c>
      <c r="AE55" s="9">
        <f>MU!AE55+UMKC!AE55+'S&amp;T'!AE55+UMSL!AE55+UMSa!AE55</f>
        <v>96</v>
      </c>
      <c r="AF55" s="9">
        <f>MU!AF55+UMKC!AF55+'S&amp;T'!AF55+UMSL!AF55+UMSa!AF55</f>
        <v>104</v>
      </c>
      <c r="AG55" s="9">
        <f>MU!AG55+UMKC!AG55+'S&amp;T'!AG55+UMSL!AG55+UMSa!AG55</f>
        <v>84</v>
      </c>
      <c r="AH55" s="9">
        <f>MU!AH55+UMKC!AH55+'S&amp;T'!AH55+UMSL!AH55+UMSa!AH55</f>
        <v>72</v>
      </c>
      <c r="AI55" s="9">
        <f>MU!AI55+UMKC!AI55+'S&amp;T'!AI55+UMSL!AI55+UMSa!AI55</f>
        <v>90</v>
      </c>
      <c r="AJ55" s="6"/>
    </row>
    <row r="56" spans="1:36" ht="13.5" customHeight="1" x14ac:dyDescent="0.2">
      <c r="A56" s="3"/>
      <c r="D56" s="1" t="s">
        <v>43</v>
      </c>
      <c r="X56" s="9">
        <f>MU!X56+UMKC!X56+'S&amp;T'!X56+UMSL!X56+UMSa!X56</f>
        <v>56</v>
      </c>
      <c r="Y56" s="9">
        <f>MU!Y56+UMKC!Y56+'S&amp;T'!Y56+UMSL!Y56+UMSa!Y56</f>
        <v>58</v>
      </c>
      <c r="Z56" s="9">
        <f>MU!Z56+UMKC!Z56+'S&amp;T'!Z56+UMSL!Z56+UMSa!Z56</f>
        <v>60</v>
      </c>
      <c r="AA56" s="9">
        <f>MU!AA56+UMKC!AA56+'S&amp;T'!AA56+UMSL!AA56+UMSa!AA56</f>
        <v>58</v>
      </c>
      <c r="AB56" s="9">
        <f>MU!AB56+UMKC!AB56+'S&amp;T'!AB56+UMSL!AB56+UMSa!AB56</f>
        <v>56</v>
      </c>
      <c r="AC56" s="9">
        <f>MU!AC56+UMKC!AC56+'S&amp;T'!AC56+UMSL!AC56+UMSa!AC56</f>
        <v>59</v>
      </c>
      <c r="AD56" s="9">
        <f>MU!AD56+UMKC!AD56+'S&amp;T'!AD56+UMSL!AD56+UMSa!AD56</f>
        <v>61</v>
      </c>
      <c r="AE56" s="9">
        <f>MU!AE56+UMKC!AE56+'S&amp;T'!AE56+UMSL!AE56+UMSa!AE56</f>
        <v>62</v>
      </c>
      <c r="AF56" s="9">
        <f>MU!AF56+UMKC!AF56+'S&amp;T'!AF56+UMSL!AF56+UMSa!AF56</f>
        <v>69</v>
      </c>
      <c r="AG56" s="9">
        <f>MU!AG56+UMKC!AG56+'S&amp;T'!AG56+UMSL!AG56+UMSa!AG56</f>
        <v>72</v>
      </c>
      <c r="AH56" s="9">
        <f>MU!AH56+UMKC!AH56+'S&amp;T'!AH56+UMSL!AH56+UMSa!AH56</f>
        <v>69</v>
      </c>
      <c r="AI56" s="9">
        <f>MU!AI56+UMKC!AI56+'S&amp;T'!AI56+UMSL!AI56+UMSa!AI56</f>
        <v>72</v>
      </c>
      <c r="AJ56" s="6"/>
    </row>
    <row r="57" spans="1:36" ht="13.5" customHeight="1" x14ac:dyDescent="0.2">
      <c r="A57" s="3"/>
      <c r="D57" s="1" t="s">
        <v>46</v>
      </c>
      <c r="X57" s="9">
        <f>MU!X57+UMKC!X57+'S&amp;T'!X57+UMSL!X57+UMSa!X57</f>
        <v>5</v>
      </c>
      <c r="Y57" s="9">
        <f>MU!Y57+UMKC!Y57+'S&amp;T'!Y57+UMSL!Y57+UMSa!Y57</f>
        <v>5</v>
      </c>
      <c r="Z57" s="9">
        <f>MU!Z57+UMKC!Z57+'S&amp;T'!Z57+UMSL!Z57+UMSa!Z57</f>
        <v>5</v>
      </c>
      <c r="AA57" s="9">
        <f>MU!AA57+UMKC!AA57+'S&amp;T'!AA57+UMSL!AA57+UMSa!AA57</f>
        <v>4</v>
      </c>
      <c r="AB57" s="9">
        <f>MU!AB57+UMKC!AB57+'S&amp;T'!AB57+UMSL!AB57+UMSa!AB57</f>
        <v>6</v>
      </c>
      <c r="AC57" s="9">
        <f>MU!AC57+UMKC!AC57+'S&amp;T'!AC57+UMSL!AC57+UMSa!AC57</f>
        <v>6</v>
      </c>
      <c r="AD57" s="9">
        <f>MU!AD57+UMKC!AD57+'S&amp;T'!AD57+UMSL!AD57+UMSa!AD57</f>
        <v>4</v>
      </c>
      <c r="AE57" s="9">
        <f>MU!AE57+UMKC!AE57+'S&amp;T'!AE57+UMSL!AE57+UMSa!AE57</f>
        <v>8</v>
      </c>
      <c r="AF57" s="9">
        <f>MU!AF57+UMKC!AF57+'S&amp;T'!AF57+UMSL!AF57+UMSa!AF57</f>
        <v>7</v>
      </c>
      <c r="AG57" s="9">
        <f>MU!AG57+UMKC!AG57+'S&amp;T'!AG57+UMSL!AG57+UMSa!AG57</f>
        <v>6</v>
      </c>
      <c r="AH57" s="9">
        <f>MU!AH57+UMKC!AH57+'S&amp;T'!AH57+UMSL!AH57+UMSa!AH57</f>
        <v>6</v>
      </c>
      <c r="AI57" s="9">
        <f>MU!AI57+UMKC!AI57+'S&amp;T'!AI57+UMSL!AI57+UMSa!AI57</f>
        <v>3</v>
      </c>
      <c r="AJ57" s="6"/>
    </row>
    <row r="58" spans="1:36" ht="13.5" customHeight="1" x14ac:dyDescent="0.2">
      <c r="A58" s="3"/>
      <c r="D58" s="1" t="s">
        <v>44</v>
      </c>
      <c r="X58" s="9">
        <f>MU!X58+UMKC!X58+'S&amp;T'!X58+UMSL!X58+UMSa!X58</f>
        <v>287</v>
      </c>
      <c r="Y58" s="9">
        <f>MU!Y58+UMKC!Y58+'S&amp;T'!Y58+UMSL!Y58+UMSa!Y58</f>
        <v>297</v>
      </c>
      <c r="Z58" s="9">
        <f>MU!Z58+UMKC!Z58+'S&amp;T'!Z58+UMSL!Z58+UMSa!Z58</f>
        <v>302</v>
      </c>
      <c r="AA58" s="9">
        <f>MU!AA58+UMKC!AA58+'S&amp;T'!AA58+UMSL!AA58+UMSa!AA58</f>
        <v>304</v>
      </c>
      <c r="AB58" s="9">
        <f>MU!AB58+UMKC!AB58+'S&amp;T'!AB58+UMSL!AB58+UMSa!AB58</f>
        <v>318</v>
      </c>
      <c r="AC58" s="9">
        <f>MU!AC58+UMKC!AC58+'S&amp;T'!AC58+UMSL!AC58+UMSa!AC58</f>
        <v>323</v>
      </c>
      <c r="AD58" s="9">
        <f>MU!AD58+UMKC!AD58+'S&amp;T'!AD58+UMSL!AD58+UMSa!AD58</f>
        <v>321</v>
      </c>
      <c r="AE58" s="9">
        <f>MU!AE58+UMKC!AE58+'S&amp;T'!AE58+UMSL!AE58+UMSa!AE58</f>
        <v>314</v>
      </c>
      <c r="AF58" s="9">
        <f>MU!AF58+UMKC!AF58+'S&amp;T'!AF58+UMSL!AF58+UMSa!AF58</f>
        <v>334</v>
      </c>
      <c r="AG58" s="9">
        <f>MU!AG58+UMKC!AG58+'S&amp;T'!AG58+UMSL!AG58+UMSa!AG58</f>
        <v>335</v>
      </c>
      <c r="AH58" s="9">
        <f>MU!AH58+UMKC!AH58+'S&amp;T'!AH58+UMSL!AH58+UMSa!AH58</f>
        <v>343</v>
      </c>
      <c r="AI58" s="9">
        <f>MU!AI58+UMKC!AI58+'S&amp;T'!AI58+UMSL!AI58+UMSa!AI58</f>
        <v>348</v>
      </c>
      <c r="AJ58" s="6"/>
    </row>
    <row r="59" spans="1:36" ht="13.5" customHeight="1" x14ac:dyDescent="0.2">
      <c r="A59" s="3"/>
      <c r="D59" s="1" t="s">
        <v>42</v>
      </c>
      <c r="X59" s="9">
        <f>MU!X59+UMKC!X59+'S&amp;T'!X59+UMSL!X59+UMSa!X59</f>
        <v>92</v>
      </c>
      <c r="Y59" s="9">
        <f>MU!Y59+UMKC!Y59+'S&amp;T'!Y59+UMSL!Y59+UMSa!Y59</f>
        <v>91</v>
      </c>
      <c r="Z59" s="9">
        <f>MU!Z59+UMKC!Z59+'S&amp;T'!Z59+UMSL!Z59+UMSa!Z59</f>
        <v>90</v>
      </c>
      <c r="AA59" s="9">
        <f>MU!AA59+UMKC!AA59+'S&amp;T'!AA59+UMSL!AA59+UMSa!AA59</f>
        <v>94</v>
      </c>
      <c r="AB59" s="9">
        <f>MU!AB59+UMKC!AB59+'S&amp;T'!AB59+UMSL!AB59+UMSa!AB59</f>
        <v>86</v>
      </c>
      <c r="AC59" s="9">
        <f>MU!AC59+UMKC!AC59+'S&amp;T'!AC59+UMSL!AC59+UMSa!AC59</f>
        <v>92</v>
      </c>
      <c r="AD59" s="9">
        <f>MU!AD59+UMKC!AD59+'S&amp;T'!AD59+UMSL!AD59+UMSa!AD59</f>
        <v>88</v>
      </c>
      <c r="AE59" s="9">
        <f>MU!AE59+UMKC!AE59+'S&amp;T'!AE59+UMSL!AE59+UMSa!AE59</f>
        <v>87</v>
      </c>
      <c r="AF59" s="9">
        <f>MU!AF59+UMKC!AF59+'S&amp;T'!AF59+UMSL!AF59+UMSa!AF59</f>
        <v>86</v>
      </c>
      <c r="AG59" s="9">
        <f>MU!AG59+UMKC!AG59+'S&amp;T'!AG59+UMSL!AG59+UMSa!AG59</f>
        <v>83</v>
      </c>
      <c r="AH59" s="9">
        <f>MU!AH59+UMKC!AH59+'S&amp;T'!AH59+UMSL!AH59+UMSa!AH59</f>
        <v>79</v>
      </c>
      <c r="AI59" s="9">
        <f>MU!AI59+UMKC!AI59+'S&amp;T'!AI59+UMSL!AI59+UMSa!AI59</f>
        <v>81</v>
      </c>
      <c r="AJ59" s="6"/>
    </row>
    <row r="60" spans="1:36" ht="13.5" customHeight="1" x14ac:dyDescent="0.2">
      <c r="A60" s="3"/>
      <c r="D60" s="1" t="s">
        <v>45</v>
      </c>
      <c r="X60" s="9">
        <f>MU!X60+UMKC!X60+'S&amp;T'!X60+UMSL!X60+UMSa!X60</f>
        <v>4</v>
      </c>
      <c r="Y60" s="9">
        <f>MU!Y60+UMKC!Y60+'S&amp;T'!Y60+UMSL!Y60+UMSa!Y60</f>
        <v>4</v>
      </c>
      <c r="Z60" s="9">
        <f>MU!Z60+UMKC!Z60+'S&amp;T'!Z60+UMSL!Z60+UMSa!Z60</f>
        <v>3</v>
      </c>
      <c r="AA60" s="9">
        <f>MU!AA60+UMKC!AA60+'S&amp;T'!AA60+UMSL!AA60+UMSa!AA60</f>
        <v>3</v>
      </c>
      <c r="AB60" s="9">
        <f>MU!AB60+UMKC!AB60+'S&amp;T'!AB60+UMSL!AB60+UMSa!AB60</f>
        <v>3</v>
      </c>
      <c r="AC60" s="9">
        <f>MU!AC60+UMKC!AC60+'S&amp;T'!AC60+UMSL!AC60+UMSa!AC60</f>
        <v>3</v>
      </c>
      <c r="AD60" s="9">
        <f>MU!AD60+UMKC!AD60+'S&amp;T'!AD60+UMSL!AD60+UMSa!AD60</f>
        <v>3</v>
      </c>
      <c r="AE60" s="9">
        <f>MU!AE60+UMKC!AE60+'S&amp;T'!AE60+UMSL!AE60+UMSa!AE60</f>
        <v>3</v>
      </c>
      <c r="AF60" s="9">
        <f>MU!AF60+UMKC!AF60+'S&amp;T'!AF60+UMSL!AF60+UMSa!AF60</f>
        <v>2</v>
      </c>
      <c r="AG60" s="9">
        <f>MU!AG60+UMKC!AG60+'S&amp;T'!AG60+UMSL!AG60+UMSa!AG60</f>
        <v>2</v>
      </c>
      <c r="AH60" s="9">
        <f>MU!AH60+UMKC!AH60+'S&amp;T'!AH60+UMSL!AH60+UMSa!AH60</f>
        <v>1</v>
      </c>
      <c r="AI60" s="9">
        <f>MU!AI60+UMKC!AI60+'S&amp;T'!AI60+UMSL!AI60+UMSa!AI60</f>
        <v>1</v>
      </c>
      <c r="AJ60" s="6"/>
    </row>
    <row r="61" spans="1:36" ht="13.5" customHeight="1" x14ac:dyDescent="0.2">
      <c r="A61" s="3"/>
      <c r="D61" s="1" t="s">
        <v>41</v>
      </c>
      <c r="X61" s="9">
        <f>MU!X61+UMKC!X61+'S&amp;T'!X61+UMSL!X61+UMSa!X61</f>
        <v>1526</v>
      </c>
      <c r="Y61" s="9">
        <f>MU!Y61+UMKC!Y61+'S&amp;T'!Y61+UMSL!Y61+UMSa!Y61</f>
        <v>1492</v>
      </c>
      <c r="Z61" s="9">
        <f>MU!Z61+UMKC!Z61+'S&amp;T'!Z61+UMSL!Z61+UMSa!Z61</f>
        <v>1442</v>
      </c>
      <c r="AA61" s="9">
        <f>MU!AA61+UMKC!AA61+'S&amp;T'!AA61+UMSL!AA61+UMSa!AA61</f>
        <v>1379</v>
      </c>
      <c r="AB61" s="9">
        <f>MU!AB61+UMKC!AB61+'S&amp;T'!AB61+UMSL!AB61+UMSa!AB61</f>
        <v>1376</v>
      </c>
      <c r="AC61" s="9">
        <f>MU!AC61+UMKC!AC61+'S&amp;T'!AC61+UMSL!AC61+UMSa!AC61</f>
        <v>1334</v>
      </c>
      <c r="AD61" s="9">
        <f>MU!AD61+UMKC!AD61+'S&amp;T'!AD61+UMSL!AD61+UMSa!AD61</f>
        <v>1289</v>
      </c>
      <c r="AE61" s="9">
        <f>MU!AE61+UMKC!AE61+'S&amp;T'!AE61+UMSL!AE61+UMSa!AE61</f>
        <v>1127</v>
      </c>
      <c r="AF61" s="9">
        <f>MU!AF61+UMKC!AF61+'S&amp;T'!AF61+UMSL!AF61+UMSa!AF61</f>
        <v>1206</v>
      </c>
      <c r="AG61" s="9">
        <f>MU!AG61+UMKC!AG61+'S&amp;T'!AG61+UMSL!AG61+UMSa!AG61</f>
        <v>1141</v>
      </c>
      <c r="AH61" s="9">
        <f>MU!AH61+UMKC!AH61+'S&amp;T'!AH61+UMSL!AH61+UMSa!AH61</f>
        <v>1108</v>
      </c>
      <c r="AI61" s="9">
        <f>MU!AI61+UMKC!AI61+'S&amp;T'!AI61+UMSL!AI61+UMSa!AI61</f>
        <v>1103</v>
      </c>
      <c r="AJ61" s="6"/>
    </row>
    <row r="62" spans="1:36" ht="13.5" customHeight="1" x14ac:dyDescent="0.2">
      <c r="A62" s="3"/>
      <c r="D62" s="1" t="s">
        <v>80</v>
      </c>
      <c r="X62" s="9">
        <f>MU!X62+UMKC!X62+'S&amp;T'!X62+UMSL!X62+UMSa!X62</f>
        <v>8</v>
      </c>
      <c r="Y62" s="9">
        <f>MU!Y62+UMKC!Y62+'S&amp;T'!Y62+UMSL!Y62+UMSa!Y62</f>
        <v>8</v>
      </c>
      <c r="Z62" s="9">
        <f>MU!Z62+UMKC!Z62+'S&amp;T'!Z62+UMSL!Z62+UMSa!Z62</f>
        <v>7</v>
      </c>
      <c r="AA62" s="9">
        <f>MU!AA62+UMKC!AA62+'S&amp;T'!AA62+UMSL!AA62+UMSa!AA62</f>
        <v>6</v>
      </c>
      <c r="AB62" s="9">
        <f>MU!AB62+UMKC!AB62+'S&amp;T'!AB62+UMSL!AB62+UMSa!AB62</f>
        <v>9</v>
      </c>
      <c r="AC62" s="9">
        <f>MU!AC62+UMKC!AC62+'S&amp;T'!AC62+UMSL!AC62+UMSa!AC62</f>
        <v>10</v>
      </c>
      <c r="AD62" s="9">
        <f>MU!AD62+UMKC!AD62+'S&amp;T'!AD62+UMSL!AD62+UMSa!AD62</f>
        <v>14</v>
      </c>
      <c r="AE62" s="9">
        <f>MU!AE62+UMKC!AE62+'S&amp;T'!AE62+UMSL!AE62+UMSa!AE62</f>
        <v>15</v>
      </c>
      <c r="AF62" s="9">
        <f>MU!AF62+UMKC!AF62+'S&amp;T'!AF62+UMSL!AF62+UMSa!AF62</f>
        <v>22</v>
      </c>
      <c r="AG62" s="9">
        <f>MU!AG62+UMKC!AG62+'S&amp;T'!AG62+UMSL!AG62+UMSa!AG62</f>
        <v>22</v>
      </c>
      <c r="AH62" s="9">
        <f>MU!AH62+UMKC!AH62+'S&amp;T'!AH62+UMSL!AH62+UMSa!AH62</f>
        <v>22</v>
      </c>
      <c r="AI62" s="9">
        <f>MU!AI62+UMKC!AI62+'S&amp;T'!AI62+UMSL!AI62+UMSa!AI62</f>
        <v>23</v>
      </c>
      <c r="AJ62" s="6"/>
    </row>
    <row r="63" spans="1:36" ht="13.5" customHeight="1" x14ac:dyDescent="0.2">
      <c r="A63" s="3"/>
      <c r="D63" s="1" t="s">
        <v>47</v>
      </c>
      <c r="X63" s="5">
        <f>MU!X63+UMKC!X63+'S&amp;T'!X63+UMSL!X63+UMSa!X63</f>
        <v>22</v>
      </c>
      <c r="Y63" s="5">
        <f>MU!Y63+UMKC!Y63+'S&amp;T'!Y63+UMSL!Y63+UMSa!Y63</f>
        <v>29</v>
      </c>
      <c r="Z63" s="5">
        <f>MU!Z63+UMKC!Z63+'S&amp;T'!Z63+UMSL!Z63+UMSa!Z63</f>
        <v>27</v>
      </c>
      <c r="AA63" s="5">
        <f>MU!AA63+UMKC!AA63+'S&amp;T'!AA63+UMSL!AA63+UMSa!AA63</f>
        <v>21</v>
      </c>
      <c r="AB63" s="5">
        <f>MU!AB63+UMKC!AB63+'S&amp;T'!AB63+UMSL!AB63+UMSa!AB63</f>
        <v>24</v>
      </c>
      <c r="AC63" s="5">
        <f>MU!AC63+UMKC!AC63+'S&amp;T'!AC63+UMSL!AC63+UMSa!AC63</f>
        <v>27</v>
      </c>
      <c r="AD63" s="5">
        <f>MU!AD63+UMKC!AD63+'S&amp;T'!AD63+UMSL!AD63+UMSa!AD63</f>
        <v>31</v>
      </c>
      <c r="AE63" s="5">
        <f>MU!AE63+UMKC!AE63+'S&amp;T'!AE63+UMSL!AE63+UMSa!AE63</f>
        <v>34</v>
      </c>
      <c r="AF63" s="5">
        <f>MU!AF63+UMKC!AF63+'S&amp;T'!AF63+UMSL!AF63+UMSa!AF63</f>
        <v>32</v>
      </c>
      <c r="AG63" s="5">
        <f>MU!AG63+UMKC!AG63+'S&amp;T'!AG63+UMSL!AG63+UMSa!AG63</f>
        <v>32</v>
      </c>
      <c r="AH63" s="5">
        <f>MU!AH63+UMKC!AH63+'S&amp;T'!AH63+UMSL!AH63+UMSa!AH63</f>
        <v>47</v>
      </c>
      <c r="AI63" s="5">
        <f>MU!AI63+UMKC!AI63+'S&amp;T'!AI63+UMSL!AI63+UMSa!AI63</f>
        <v>60</v>
      </c>
      <c r="AJ63" s="6"/>
    </row>
    <row r="64" spans="1:36" ht="13.5" customHeight="1" x14ac:dyDescent="0.2">
      <c r="A64" s="3"/>
      <c r="D64" s="2"/>
      <c r="X64" s="9">
        <f t="shared" ref="X64:AC64" si="55">SUM(X55:X63)</f>
        <v>2088</v>
      </c>
      <c r="Y64" s="9">
        <f t="shared" si="55"/>
        <v>2071</v>
      </c>
      <c r="Z64" s="9">
        <f t="shared" si="55"/>
        <v>2033</v>
      </c>
      <c r="AA64" s="9">
        <f t="shared" si="55"/>
        <v>1963</v>
      </c>
      <c r="AB64" s="9">
        <f t="shared" si="55"/>
        <v>1965</v>
      </c>
      <c r="AC64" s="9">
        <f t="shared" si="55"/>
        <v>1942</v>
      </c>
      <c r="AD64" s="9">
        <f t="shared" ref="AD64:AE64" si="56">SUM(AD55:AD63)</f>
        <v>1907</v>
      </c>
      <c r="AE64" s="9">
        <f t="shared" si="56"/>
        <v>1746</v>
      </c>
      <c r="AF64" s="9">
        <f t="shared" ref="AF64:AG64" si="57">SUM(AF55:AF63)</f>
        <v>1862</v>
      </c>
      <c r="AG64" s="9">
        <f t="shared" si="57"/>
        <v>1777</v>
      </c>
      <c r="AH64" s="9">
        <f t="shared" ref="AH64:AI64" si="58">SUM(AH55:AH63)</f>
        <v>1747</v>
      </c>
      <c r="AI64" s="9">
        <f t="shared" si="58"/>
        <v>1781</v>
      </c>
      <c r="AJ64" s="6"/>
    </row>
    <row r="65" spans="1:36" ht="13.5" customHeight="1" x14ac:dyDescent="0.2">
      <c r="A65" s="3"/>
      <c r="C65" s="8" t="s">
        <v>48</v>
      </c>
      <c r="D65" s="8"/>
      <c r="AJ65" s="6"/>
    </row>
    <row r="66" spans="1:36" ht="13.5" customHeight="1" x14ac:dyDescent="0.2">
      <c r="A66" s="3"/>
      <c r="D66" s="1" t="s">
        <v>27</v>
      </c>
      <c r="X66" s="9">
        <f>MU!X66+UMKC!X66+'S&amp;T'!X66+UMSL!X66+UMSa!X66</f>
        <v>1875</v>
      </c>
      <c r="Y66" s="9">
        <f>MU!Y66+UMKC!Y66+'S&amp;T'!Y66+UMSL!Y66+UMSa!Y66</f>
        <v>1863</v>
      </c>
      <c r="Z66" s="9">
        <f>MU!Z66+UMKC!Z66+'S&amp;T'!Z66+UMSL!Z66+UMSa!Z66</f>
        <v>1906</v>
      </c>
      <c r="AA66" s="9">
        <f>MU!AA66+UMKC!AA66+'S&amp;T'!AA66+UMSL!AA66+UMSa!AA66</f>
        <v>1981</v>
      </c>
      <c r="AB66" s="9">
        <f>MU!AB66+UMKC!AB66+'S&amp;T'!AB66+UMSL!AB66+UMSa!AB66</f>
        <v>1878</v>
      </c>
      <c r="AC66" s="9">
        <f>MU!AC66+UMKC!AC66+'S&amp;T'!AC66+UMSL!AC66+UMSa!AC66</f>
        <v>1848</v>
      </c>
      <c r="AD66" s="9">
        <f>MU!AD66+UMKC!AD66+'S&amp;T'!AD66+UMSL!AD66+UMSa!AD66</f>
        <v>1750</v>
      </c>
      <c r="AE66" s="9">
        <f>MU!AE66+UMKC!AE66+'S&amp;T'!AE66+UMSL!AE66+UMSa!AE66</f>
        <v>1831</v>
      </c>
      <c r="AF66" s="9">
        <f>MU!AF66+UMKC!AF66+'S&amp;T'!AF66+UMSL!AF66+UMSa!AF66</f>
        <v>1499</v>
      </c>
      <c r="AG66" s="9">
        <f>MU!AG66+UMKC!AG66+'S&amp;T'!AG66+UMSL!AG66+UMSa!AG66</f>
        <v>1677</v>
      </c>
      <c r="AH66" s="9">
        <f>MU!AH66+UMKC!AH66+'S&amp;T'!AH66+UMSL!AH66+UMSa!AH66</f>
        <v>1709</v>
      </c>
      <c r="AI66" s="9">
        <f>MU!AI66+UMKC!AI66+'S&amp;T'!AI66+UMSL!AI66+UMSa!AI66</f>
        <v>1804</v>
      </c>
      <c r="AJ66" s="6"/>
    </row>
    <row r="67" spans="1:36" ht="13.5" customHeight="1" x14ac:dyDescent="0.2">
      <c r="A67" s="3"/>
      <c r="D67" s="1" t="s">
        <v>28</v>
      </c>
      <c r="X67" s="9">
        <f>MU!X67+UMKC!X67+'S&amp;T'!X67+UMSL!X67+UMSa!X67</f>
        <v>49</v>
      </c>
      <c r="Y67" s="9">
        <f>MU!Y67+UMKC!Y67+'S&amp;T'!Y67+UMSL!Y67+UMSa!Y67</f>
        <v>41</v>
      </c>
      <c r="Z67" s="9">
        <f>MU!Z67+UMKC!Z67+'S&amp;T'!Z67+UMSL!Z67+UMSa!Z67</f>
        <v>43</v>
      </c>
      <c r="AA67" s="9">
        <f>MU!AA67+UMKC!AA67+'S&amp;T'!AA67+UMSL!AA67+UMSa!AA67</f>
        <v>53</v>
      </c>
      <c r="AB67" s="9">
        <f>MU!AB67+UMKC!AB67+'S&amp;T'!AB67+UMSL!AB67+UMSa!AB67</f>
        <v>47</v>
      </c>
      <c r="AC67" s="9">
        <f>MU!AC67+UMKC!AC67+'S&amp;T'!AC67+UMSL!AC67+UMSa!AC67</f>
        <v>55</v>
      </c>
      <c r="AD67" s="9">
        <f>MU!AD67+UMKC!AD67+'S&amp;T'!AD67+UMSL!AD67+UMSa!AD67</f>
        <v>41</v>
      </c>
      <c r="AE67" s="9">
        <f>MU!AE67+UMKC!AE67+'S&amp;T'!AE67+UMSL!AE67+UMSa!AE67</f>
        <v>50</v>
      </c>
      <c r="AF67" s="9">
        <f>MU!AF67+UMKC!AF67+'S&amp;T'!AF67+UMSL!AF67+UMSa!AF67</f>
        <v>7</v>
      </c>
      <c r="AG67" s="9">
        <f>MU!AG67+UMKC!AG67+'S&amp;T'!AG67+UMSL!AG67+UMSa!AG67</f>
        <v>6</v>
      </c>
      <c r="AH67" s="9">
        <f>MU!AH67+UMKC!AH67+'S&amp;T'!AH67+UMSL!AH67+UMSa!AH67</f>
        <v>8</v>
      </c>
      <c r="AI67" s="9">
        <f>MU!AI67+UMKC!AI67+'S&amp;T'!AI67+UMSL!AI67+UMSa!AI67</f>
        <v>5</v>
      </c>
      <c r="AJ67" s="6"/>
    </row>
    <row r="68" spans="1:36" ht="13.5" customHeight="1" x14ac:dyDescent="0.2">
      <c r="A68" s="3"/>
      <c r="D68" s="1" t="s">
        <v>29</v>
      </c>
      <c r="X68" s="5">
        <f>MU!X68+UMKC!X68+'S&amp;T'!X68+UMSL!X68+UMSa!X68</f>
        <v>88</v>
      </c>
      <c r="Y68" s="5">
        <f>MU!Y68+UMKC!Y68+'S&amp;T'!Y68+UMSL!Y68+UMSa!Y68</f>
        <v>52</v>
      </c>
      <c r="Z68" s="5">
        <f>MU!Z68+UMKC!Z68+'S&amp;T'!Z68+UMSL!Z68+UMSa!Z68</f>
        <v>47</v>
      </c>
      <c r="AA68" s="5">
        <f>MU!AA68+UMKC!AA68+'S&amp;T'!AA68+UMSL!AA68+UMSa!AA68</f>
        <v>53</v>
      </c>
      <c r="AB68" s="5">
        <f>MU!AB68+UMKC!AB68+'S&amp;T'!AB68+UMSL!AB68+UMSa!AB68</f>
        <v>58</v>
      </c>
      <c r="AC68" s="5">
        <f>MU!AC68+UMKC!AC68+'S&amp;T'!AC68+UMSL!AC68+UMSa!AC68</f>
        <v>65</v>
      </c>
      <c r="AD68" s="5">
        <f>MU!AD68+UMKC!AD68+'S&amp;T'!AD68+UMSL!AD68+UMSa!AD68</f>
        <v>66</v>
      </c>
      <c r="AE68" s="5">
        <f>MU!AE68+UMKC!AE68+'S&amp;T'!AE68+UMSL!AE68+UMSa!AE68</f>
        <v>63</v>
      </c>
      <c r="AF68" s="5">
        <f>MU!AF68+UMKC!AF68+'S&amp;T'!AF68+UMSL!AF68+UMSa!AF68</f>
        <v>108</v>
      </c>
      <c r="AG68" s="5">
        <f>MU!AG68+UMKC!AG68+'S&amp;T'!AG68+UMSL!AG68+UMSa!AG68</f>
        <v>64</v>
      </c>
      <c r="AH68" s="5">
        <f>MU!AH68+UMKC!AH68+'S&amp;T'!AH68+UMSL!AH68+UMSa!AH68</f>
        <v>0</v>
      </c>
      <c r="AI68" s="5">
        <f>MU!AI68+UMKC!AI68+'S&amp;T'!AI68+UMSL!AI68+UMSa!AI68</f>
        <v>0</v>
      </c>
      <c r="AJ68" s="6"/>
    </row>
    <row r="69" spans="1:36" ht="13.5" customHeight="1" x14ac:dyDescent="0.2">
      <c r="A69" s="3"/>
      <c r="X69" s="9">
        <f t="shared" ref="X69:AC69" si="59">SUM(X66:X68)</f>
        <v>2012</v>
      </c>
      <c r="Y69" s="9">
        <f t="shared" si="59"/>
        <v>1956</v>
      </c>
      <c r="Z69" s="9">
        <f t="shared" si="59"/>
        <v>1996</v>
      </c>
      <c r="AA69" s="9">
        <f t="shared" si="59"/>
        <v>2087</v>
      </c>
      <c r="AB69" s="9">
        <f t="shared" si="59"/>
        <v>1983</v>
      </c>
      <c r="AC69" s="9">
        <f t="shared" si="59"/>
        <v>1968</v>
      </c>
      <c r="AD69" s="9">
        <f t="shared" ref="AD69:AE69" si="60">SUM(AD66:AD68)</f>
        <v>1857</v>
      </c>
      <c r="AE69" s="9">
        <f t="shared" si="60"/>
        <v>1944</v>
      </c>
      <c r="AF69" s="9">
        <f t="shared" ref="AF69:AG69" si="61">SUM(AF66:AF68)</f>
        <v>1614</v>
      </c>
      <c r="AG69" s="9">
        <f t="shared" si="61"/>
        <v>1747</v>
      </c>
      <c r="AH69" s="9">
        <f t="shared" ref="AH69" si="62">SUM(AH66:AH68)</f>
        <v>1717</v>
      </c>
      <c r="AI69" s="9">
        <f t="shared" ref="AI69" si="63">SUM(AI66:AI68)</f>
        <v>1809</v>
      </c>
      <c r="AJ69" s="6"/>
    </row>
    <row r="70" spans="1:36" ht="13.5" customHeight="1" x14ac:dyDescent="0.2">
      <c r="A70" s="3"/>
      <c r="D70" s="2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AJ70" s="6"/>
    </row>
    <row r="71" spans="1:36" ht="13.5" customHeight="1" x14ac:dyDescent="0.2">
      <c r="A71" s="3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AJ71" s="6"/>
    </row>
    <row r="72" spans="1:36" ht="13.5" customHeight="1" x14ac:dyDescent="0.2">
      <c r="A72" s="3"/>
      <c r="B72" s="4"/>
      <c r="C72" s="4"/>
      <c r="D72" s="4"/>
      <c r="E72" s="13" t="s">
        <v>2</v>
      </c>
      <c r="F72" s="13" t="s">
        <v>3</v>
      </c>
      <c r="G72" s="13" t="s">
        <v>4</v>
      </c>
      <c r="H72" s="13" t="s">
        <v>5</v>
      </c>
      <c r="I72" s="13" t="s">
        <v>6</v>
      </c>
      <c r="J72" s="13" t="s">
        <v>7</v>
      </c>
      <c r="K72" s="13" t="s">
        <v>8</v>
      </c>
      <c r="L72" s="13" t="s">
        <v>9</v>
      </c>
      <c r="M72" s="13" t="s">
        <v>10</v>
      </c>
      <c r="N72" s="13" t="s">
        <v>11</v>
      </c>
      <c r="O72" s="13" t="s">
        <v>12</v>
      </c>
      <c r="P72" s="13" t="s">
        <v>13</v>
      </c>
      <c r="Q72" s="13" t="s">
        <v>14</v>
      </c>
      <c r="R72" s="13" t="s">
        <v>15</v>
      </c>
      <c r="S72" s="13" t="s">
        <v>16</v>
      </c>
      <c r="T72" s="13" t="s">
        <v>17</v>
      </c>
      <c r="U72" s="13" t="s">
        <v>18</v>
      </c>
      <c r="V72" s="13" t="s">
        <v>19</v>
      </c>
      <c r="W72" s="13" t="s">
        <v>20</v>
      </c>
      <c r="X72" s="13" t="s">
        <v>21</v>
      </c>
      <c r="Y72" s="13" t="s">
        <v>22</v>
      </c>
      <c r="Z72" s="13" t="s">
        <v>91</v>
      </c>
      <c r="AA72" s="13" t="s">
        <v>93</v>
      </c>
      <c r="AB72" s="13" t="s">
        <v>94</v>
      </c>
      <c r="AC72" s="13" t="s">
        <v>95</v>
      </c>
      <c r="AD72" s="13" t="s">
        <v>96</v>
      </c>
      <c r="AE72" s="13" t="s">
        <v>98</v>
      </c>
      <c r="AF72" s="13" t="s">
        <v>99</v>
      </c>
      <c r="AG72" s="13" t="s">
        <v>103</v>
      </c>
      <c r="AH72" s="13" t="s">
        <v>104</v>
      </c>
      <c r="AI72" s="13" t="s">
        <v>105</v>
      </c>
      <c r="AJ72" s="6"/>
    </row>
    <row r="73" spans="1:36" ht="13.5" customHeight="1" x14ac:dyDescent="0.2">
      <c r="A73" s="3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6"/>
    </row>
    <row r="74" spans="1:36" ht="13.5" customHeight="1" x14ac:dyDescent="0.2">
      <c r="A74" s="3"/>
      <c r="B74" s="56" t="s">
        <v>49</v>
      </c>
      <c r="C74" s="61"/>
      <c r="D74" s="61"/>
      <c r="E74" s="63"/>
      <c r="F74" s="63"/>
      <c r="G74" s="63"/>
      <c r="H74" s="63"/>
      <c r="I74" s="63"/>
      <c r="J74" s="63"/>
      <c r="K74" s="64"/>
      <c r="L74" s="64"/>
      <c r="M74" s="64"/>
      <c r="N74" s="64"/>
      <c r="O74" s="64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"/>
    </row>
    <row r="75" spans="1:36" ht="13.5" customHeight="1" x14ac:dyDescent="0.2">
      <c r="A75" s="3"/>
      <c r="D75" s="1" t="s">
        <v>83</v>
      </c>
      <c r="X75" s="9">
        <f t="shared" ref="X75:AC75" si="64">X91</f>
        <v>13710</v>
      </c>
      <c r="Y75" s="9">
        <f t="shared" si="64"/>
        <v>13752</v>
      </c>
      <c r="Z75" s="9">
        <f t="shared" si="64"/>
        <v>13821</v>
      </c>
      <c r="AA75" s="9">
        <f t="shared" si="64"/>
        <v>13832</v>
      </c>
      <c r="AB75" s="9">
        <f t="shared" si="64"/>
        <v>13793</v>
      </c>
      <c r="AC75" s="9">
        <f t="shared" si="64"/>
        <v>13507</v>
      </c>
      <c r="AD75" s="9">
        <f t="shared" ref="AD75:AE75" si="65">AD91</f>
        <v>13550</v>
      </c>
      <c r="AE75" s="9">
        <f t="shared" si="65"/>
        <v>13923</v>
      </c>
      <c r="AF75" s="9">
        <f t="shared" ref="AF75:AG75" si="66">AF91</f>
        <v>13304</v>
      </c>
      <c r="AG75" s="9">
        <f t="shared" si="66"/>
        <v>13254</v>
      </c>
      <c r="AH75" s="9">
        <f t="shared" ref="AH75:AI75" si="67">AH91</f>
        <v>13661</v>
      </c>
      <c r="AI75" s="9">
        <f t="shared" si="67"/>
        <v>14592</v>
      </c>
      <c r="AJ75" s="6"/>
    </row>
    <row r="76" spans="1:36" ht="13.5" customHeight="1" x14ac:dyDescent="0.2">
      <c r="A76" s="3"/>
      <c r="D76" s="1" t="s">
        <v>85</v>
      </c>
      <c r="X76" s="5">
        <f t="shared" ref="X76:AC76" si="68">X105</f>
        <v>4527</v>
      </c>
      <c r="Y76" s="5">
        <f t="shared" si="68"/>
        <v>4400</v>
      </c>
      <c r="Z76" s="5">
        <f t="shared" si="68"/>
        <v>3965</v>
      </c>
      <c r="AA76" s="5">
        <f t="shared" si="68"/>
        <v>3937</v>
      </c>
      <c r="AB76" s="5">
        <f t="shared" si="68"/>
        <v>4160</v>
      </c>
      <c r="AC76" s="5">
        <f t="shared" si="68"/>
        <v>4404</v>
      </c>
      <c r="AD76" s="5">
        <f t="shared" ref="AD76:AE76" si="69">AD105</f>
        <v>4731</v>
      </c>
      <c r="AE76" s="5">
        <f t="shared" si="69"/>
        <v>4590</v>
      </c>
      <c r="AF76" s="5">
        <f t="shared" ref="AF76:AG76" si="70">AF105</f>
        <v>4391</v>
      </c>
      <c r="AG76" s="5">
        <f t="shared" si="70"/>
        <v>4451</v>
      </c>
      <c r="AH76" s="5">
        <f t="shared" ref="AH76:AI76" si="71">AH105</f>
        <v>4495</v>
      </c>
      <c r="AI76" s="5">
        <f t="shared" si="71"/>
        <v>4738</v>
      </c>
      <c r="AJ76" s="6"/>
    </row>
    <row r="77" spans="1:36" ht="13.5" customHeight="1" x14ac:dyDescent="0.2">
      <c r="A77" s="3"/>
      <c r="D77" s="2"/>
      <c r="X77" s="9">
        <f t="shared" ref="X77:AC77" si="72">SUM(X75:X76)</f>
        <v>18237</v>
      </c>
      <c r="Y77" s="9">
        <f t="shared" si="72"/>
        <v>18152</v>
      </c>
      <c r="Z77" s="9">
        <f t="shared" si="72"/>
        <v>17786</v>
      </c>
      <c r="AA77" s="9">
        <f t="shared" si="72"/>
        <v>17769</v>
      </c>
      <c r="AB77" s="9">
        <f t="shared" si="72"/>
        <v>17953</v>
      </c>
      <c r="AC77" s="9">
        <f t="shared" si="72"/>
        <v>17911</v>
      </c>
      <c r="AD77" s="9">
        <f t="shared" ref="AD77:AE77" si="73">SUM(AD75:AD76)</f>
        <v>18281</v>
      </c>
      <c r="AE77" s="9">
        <f t="shared" si="73"/>
        <v>18513</v>
      </c>
      <c r="AF77" s="9">
        <f t="shared" ref="AF77:AG77" si="74">SUM(AF75:AF76)</f>
        <v>17695</v>
      </c>
      <c r="AG77" s="9">
        <f t="shared" si="74"/>
        <v>17705</v>
      </c>
      <c r="AH77" s="9">
        <f t="shared" ref="AH77:AI77" si="75">SUM(AH75:AH76)</f>
        <v>18156</v>
      </c>
      <c r="AI77" s="9">
        <f t="shared" si="75"/>
        <v>19330</v>
      </c>
      <c r="AJ77" s="6"/>
    </row>
    <row r="78" spans="1:36" ht="13.5" customHeight="1" x14ac:dyDescent="0.2">
      <c r="A78" s="3"/>
      <c r="C78" s="8" t="s">
        <v>50</v>
      </c>
      <c r="D78" s="8"/>
      <c r="AJ78" s="6"/>
    </row>
    <row r="79" spans="1:36" ht="13.5" customHeight="1" x14ac:dyDescent="0.2">
      <c r="A79" s="3"/>
      <c r="D79" s="1" t="s">
        <v>51</v>
      </c>
      <c r="X79" s="9">
        <f>MU!X79+UMKC!X79+'S&amp;T'!X79+UMSL!X79+UMSa!X79</f>
        <v>246</v>
      </c>
      <c r="Y79" s="9">
        <f>MU!Y79+UMKC!Y79+'S&amp;T'!Y79+UMSL!Y79+UMSa!Y79</f>
        <v>253</v>
      </c>
      <c r="Z79" s="9">
        <f>MU!Z79+UMKC!Z79+'S&amp;T'!Z79+UMSL!Z79+UMSa!Z79</f>
        <v>144</v>
      </c>
      <c r="AA79" s="9">
        <f>MU!AA79+UMKC!AA79+'S&amp;T'!AA79+UMSL!AA79+UMSa!AA79</f>
        <v>135</v>
      </c>
      <c r="AB79" s="9">
        <f>MU!AB79+UMKC!AB79+'S&amp;T'!AB79+UMSL!AB79+UMSa!AB79</f>
        <v>137</v>
      </c>
      <c r="AC79" s="9">
        <f>MU!AC79+UMKC!AC79+'S&amp;T'!AC79+UMSL!AC79+UMSa!AC79</f>
        <v>130</v>
      </c>
      <c r="AD79" s="9">
        <f>MU!AD79+UMKC!AD79+'S&amp;T'!AD79+UMSL!AD79+UMSa!AD79</f>
        <v>128</v>
      </c>
      <c r="AE79" s="9">
        <f>MU!AE79+UMKC!AE79+'S&amp;T'!AE79+UMSL!AE79+UMSa!AE79</f>
        <v>125</v>
      </c>
      <c r="AF79" s="9">
        <f>MU!AF79+UMKC!AF79+'S&amp;T'!AF79+UMSL!AF79+UMSa!AF79</f>
        <v>121</v>
      </c>
      <c r="AG79" s="9">
        <f>MU!AG79+UMKC!AG79+'S&amp;T'!AG79+UMSL!AG79+UMSa!AG79</f>
        <v>114</v>
      </c>
      <c r="AH79" s="9">
        <f>MU!AH79+UMKC!AH79+'S&amp;T'!AH79+UMSL!AH79+UMSa!AH79</f>
        <v>116</v>
      </c>
      <c r="AI79" s="9">
        <f>MU!AI79+UMKC!AI79+'S&amp;T'!AI79+UMSL!AI79+UMSa!AI79</f>
        <v>126</v>
      </c>
      <c r="AJ79" s="6"/>
    </row>
    <row r="80" spans="1:36" ht="13.5" customHeight="1" x14ac:dyDescent="0.2">
      <c r="A80" s="3"/>
      <c r="D80" s="1" t="s">
        <v>52</v>
      </c>
      <c r="X80" s="9">
        <f>MU!X80+UMKC!X80+'S&amp;T'!X80+UMSL!X80+UMSa!X80</f>
        <v>426</v>
      </c>
      <c r="Y80" s="9">
        <f>MU!Y80+UMKC!Y80+'S&amp;T'!Y80+UMSL!Y80+UMSa!Y80</f>
        <v>484</v>
      </c>
      <c r="Z80" s="9">
        <f>MU!Z80+UMKC!Z80+'S&amp;T'!Z80+UMSL!Z80+UMSa!Z80</f>
        <v>330</v>
      </c>
      <c r="AA80" s="9">
        <f>MU!AA80+UMKC!AA80+'S&amp;T'!AA80+UMSL!AA80+UMSa!AA80</f>
        <v>339</v>
      </c>
      <c r="AB80" s="9">
        <f>MU!AB80+UMKC!AB80+'S&amp;T'!AB80+UMSL!AB80+UMSa!AB80</f>
        <v>338</v>
      </c>
      <c r="AC80" s="9">
        <f>MU!AC80+UMKC!AC80+'S&amp;T'!AC80+UMSL!AC80+UMSa!AC80</f>
        <v>336</v>
      </c>
      <c r="AD80" s="9">
        <f>MU!AD80+UMKC!AD80+'S&amp;T'!AD80+UMSL!AD80+UMSa!AD80</f>
        <v>458</v>
      </c>
      <c r="AE80" s="9">
        <f>MU!AE80+UMKC!AE80+'S&amp;T'!AE80+UMSL!AE80+UMSa!AE80</f>
        <v>488</v>
      </c>
      <c r="AF80" s="9">
        <f>MU!AF80+UMKC!AF80+'S&amp;T'!AF80+UMSL!AF80+UMSa!AF80</f>
        <v>262</v>
      </c>
      <c r="AG80" s="9">
        <f>MU!AG80+UMKC!AG80+'S&amp;T'!AG80+UMSL!AG80+UMSa!AG80</f>
        <v>276</v>
      </c>
      <c r="AH80" s="9">
        <f>MU!AH80+UMKC!AH80+'S&amp;T'!AH80+UMSL!AH80+UMSa!AH80</f>
        <v>311</v>
      </c>
      <c r="AI80" s="9">
        <f>MU!AI80+UMKC!AI80+'S&amp;T'!AI80+UMSL!AI80+UMSa!AI80</f>
        <v>389</v>
      </c>
      <c r="AJ80" s="6"/>
    </row>
    <row r="81" spans="1:36" ht="13.5" customHeight="1" x14ac:dyDescent="0.2">
      <c r="A81" s="3"/>
      <c r="D81" s="1" t="s">
        <v>53</v>
      </c>
      <c r="X81" s="9">
        <f>MU!X81+UMKC!X81+'S&amp;T'!X81+UMSL!X81+UMSa!X81</f>
        <v>1592</v>
      </c>
      <c r="Y81" s="9">
        <f>MU!Y81+UMKC!Y81+'S&amp;T'!Y81+UMSL!Y81+UMSa!Y81</f>
        <v>1656</v>
      </c>
      <c r="Z81" s="9">
        <f>MU!Z81+UMKC!Z81+'S&amp;T'!Z81+UMSL!Z81+UMSa!Z81</f>
        <v>1765</v>
      </c>
      <c r="AA81" s="9">
        <f>MU!AA81+UMKC!AA81+'S&amp;T'!AA81+UMSL!AA81+UMSa!AA81</f>
        <v>1738</v>
      </c>
      <c r="AB81" s="9">
        <f>MU!AB81+UMKC!AB81+'S&amp;T'!AB81+UMSL!AB81+UMSa!AB81</f>
        <v>1804</v>
      </c>
      <c r="AC81" s="9">
        <f>MU!AC81+UMKC!AC81+'S&amp;T'!AC81+UMSL!AC81+UMSa!AC81</f>
        <v>1757</v>
      </c>
      <c r="AD81" s="9">
        <f>MU!AD81+UMKC!AD81+'S&amp;T'!AD81+UMSL!AD81+UMSa!AD81</f>
        <v>1166</v>
      </c>
      <c r="AE81" s="9">
        <f>MU!AE81+UMKC!AE81+'S&amp;T'!AE81+UMSL!AE81+UMSa!AE81</f>
        <v>1219</v>
      </c>
      <c r="AF81" s="9">
        <f>MU!AF81+UMKC!AF81+'S&amp;T'!AF81+UMSL!AF81+UMSa!AF81</f>
        <v>1175</v>
      </c>
      <c r="AG81" s="9">
        <f>MU!AG81+UMKC!AG81+'S&amp;T'!AG81+UMSL!AG81+UMSa!AG81</f>
        <v>1221</v>
      </c>
      <c r="AH81" s="9">
        <f>MU!AH81+UMKC!AH81+'S&amp;T'!AH81+UMSL!AH81+UMSa!AH81</f>
        <v>1326</v>
      </c>
      <c r="AI81" s="9">
        <f>MU!AI81+UMKC!AI81+'S&amp;T'!AI81+UMSL!AI81+UMSa!AI81</f>
        <v>1412</v>
      </c>
      <c r="AJ81" s="6"/>
    </row>
    <row r="82" spans="1:36" ht="13.5" customHeight="1" x14ac:dyDescent="0.2">
      <c r="A82" s="3"/>
      <c r="D82" s="1" t="s">
        <v>54</v>
      </c>
      <c r="X82" s="9">
        <f>MU!X82+UMKC!X82+'S&amp;T'!X82+UMSL!X82+UMSa!X82</f>
        <v>671</v>
      </c>
      <c r="Y82" s="9">
        <f>MU!Y82+UMKC!Y82+'S&amp;T'!Y82+UMSL!Y82+UMSa!Y82</f>
        <v>673</v>
      </c>
      <c r="Z82" s="9">
        <f>MU!Z82+UMKC!Z82+'S&amp;T'!Z82+UMSL!Z82+UMSa!Z82</f>
        <v>729</v>
      </c>
      <c r="AA82" s="9">
        <f>MU!AA82+UMKC!AA82+'S&amp;T'!AA82+UMSL!AA82+UMSa!AA82</f>
        <v>748</v>
      </c>
      <c r="AB82" s="9">
        <f>MU!AB82+UMKC!AB82+'S&amp;T'!AB82+UMSL!AB82+UMSa!AB82</f>
        <v>744</v>
      </c>
      <c r="AC82" s="9">
        <f>MU!AC82+UMKC!AC82+'S&amp;T'!AC82+UMSL!AC82+UMSa!AC82</f>
        <v>775</v>
      </c>
      <c r="AD82" s="9">
        <f>MU!AD82+UMKC!AD82+'S&amp;T'!AD82+UMSL!AD82+UMSa!AD82</f>
        <v>1141</v>
      </c>
      <c r="AE82" s="9">
        <f>MU!AE82+UMKC!AE82+'S&amp;T'!AE82+UMSL!AE82+UMSa!AE82</f>
        <v>1256</v>
      </c>
      <c r="AF82" s="9">
        <f>MU!AF82+UMKC!AF82+'S&amp;T'!AF82+UMSL!AF82+UMSa!AF82</f>
        <v>1158</v>
      </c>
      <c r="AG82" s="9">
        <f>MU!AG82+UMKC!AG82+'S&amp;T'!AG82+UMSL!AG82+UMSa!AG82</f>
        <v>1224</v>
      </c>
      <c r="AH82" s="9">
        <f>MU!AH82+UMKC!AH82+'S&amp;T'!AH82+UMSL!AH82+UMSa!AH82</f>
        <v>1389</v>
      </c>
      <c r="AI82" s="9">
        <f>MU!AI82+UMKC!AI82+'S&amp;T'!AI82+UMSL!AI82+UMSa!AI82</f>
        <v>1570</v>
      </c>
      <c r="AJ82" s="6"/>
    </row>
    <row r="83" spans="1:36" ht="13.5" customHeight="1" x14ac:dyDescent="0.2">
      <c r="A83" s="3"/>
      <c r="D83" s="1" t="s">
        <v>86</v>
      </c>
      <c r="X83" s="9">
        <f>MU!X83+UMKC!X83+'S&amp;T'!X83+UMSL!X83+UMSa!X83</f>
        <v>1663</v>
      </c>
      <c r="Y83" s="9">
        <f>MU!Y83+UMKC!Y83+'S&amp;T'!Y83+UMSL!Y83+UMSa!Y83</f>
        <v>1552</v>
      </c>
      <c r="Z83" s="9">
        <f>MU!Z83+UMKC!Z83+'S&amp;T'!Z83+UMSL!Z83+UMSa!Z83</f>
        <v>1622</v>
      </c>
      <c r="AA83" s="9">
        <f>MU!AA83+UMKC!AA83+'S&amp;T'!AA83+UMSL!AA83+UMSa!AA83</f>
        <v>1585</v>
      </c>
      <c r="AB83" s="9">
        <f>MU!AB83+UMKC!AB83+'S&amp;T'!AB83+UMSL!AB83+UMSa!AB83</f>
        <v>1577</v>
      </c>
      <c r="AC83" s="9">
        <f>MU!AC83+UMKC!AC83+'S&amp;T'!AC83+UMSL!AC83+UMSa!AC83</f>
        <v>1562</v>
      </c>
      <c r="AD83" s="9">
        <f>MU!AD83+UMKC!AD83+'S&amp;T'!AD83+UMSL!AD83+UMSa!AD83</f>
        <v>1586</v>
      </c>
      <c r="AE83" s="9">
        <f>MU!AE83+UMKC!AE83+'S&amp;T'!AE83+UMSL!AE83+UMSa!AE83</f>
        <v>1620</v>
      </c>
      <c r="AF83" s="9">
        <f>MU!AF83+UMKC!AF83+'S&amp;T'!AF83+UMSL!AF83+UMSa!AF83</f>
        <v>1804</v>
      </c>
      <c r="AG83" s="9">
        <f>MU!AG83+UMKC!AG83+'S&amp;T'!AG83+UMSL!AG83+UMSa!AG83</f>
        <v>1861</v>
      </c>
      <c r="AH83" s="9">
        <f>MU!AH83+UMKC!AH83+'S&amp;T'!AH83+UMSL!AH83+UMSa!AH83</f>
        <v>1936</v>
      </c>
      <c r="AI83" s="9">
        <f>MU!AI83+UMKC!AI83+'S&amp;T'!AI83+UMSL!AI83+UMSa!AI83</f>
        <v>2181</v>
      </c>
      <c r="AJ83" s="6"/>
    </row>
    <row r="84" spans="1:36" ht="13.5" customHeight="1" x14ac:dyDescent="0.2">
      <c r="A84" s="3"/>
      <c r="D84" s="1" t="s">
        <v>55</v>
      </c>
      <c r="X84" s="9">
        <f>MU!X84+UMKC!X84+'S&amp;T'!X84+UMSL!X84+UMSa!X84</f>
        <v>1086</v>
      </c>
      <c r="Y84" s="9">
        <f>MU!Y84+UMKC!Y84+'S&amp;T'!Y84+UMSL!Y84+UMSa!Y84</f>
        <v>1223</v>
      </c>
      <c r="Z84" s="9">
        <f>MU!Z84+UMKC!Z84+'S&amp;T'!Z84+UMSL!Z84+UMSa!Z84</f>
        <v>1310</v>
      </c>
      <c r="AA84" s="9">
        <f>MU!AA84+UMKC!AA84+'S&amp;T'!AA84+UMSL!AA84+UMSa!AA84</f>
        <v>1377</v>
      </c>
      <c r="AB84" s="9">
        <f>MU!AB84+UMKC!AB84+'S&amp;T'!AB84+UMSL!AB84+UMSa!AB84</f>
        <v>1384</v>
      </c>
      <c r="AC84" s="9">
        <f>MU!AC84+UMKC!AC84+'S&amp;T'!AC84+UMSL!AC84+UMSa!AC84</f>
        <v>1371</v>
      </c>
      <c r="AD84" s="9">
        <f>MU!AD84+UMKC!AD84+'S&amp;T'!AD84+UMSL!AD84+UMSa!AD84</f>
        <v>1390</v>
      </c>
      <c r="AE84" s="9">
        <f>MU!AE84+UMKC!AE84+'S&amp;T'!AE84+UMSL!AE84+UMSa!AE84</f>
        <v>1433</v>
      </c>
      <c r="AF84" s="9">
        <f>MU!AF84+UMKC!AF84+'S&amp;T'!AF84+UMSL!AF84+UMSa!AF84</f>
        <v>1343</v>
      </c>
      <c r="AG84" s="9">
        <f>MU!AG84+UMKC!AG84+'S&amp;T'!AG84+UMSL!AG84+UMSa!AG84</f>
        <v>1351</v>
      </c>
      <c r="AH84" s="9">
        <f>MU!AH84+UMKC!AH84+'S&amp;T'!AH84+UMSL!AH84+UMSa!AH84</f>
        <v>1421</v>
      </c>
      <c r="AI84" s="9">
        <f>MU!AI84+UMKC!AI84+'S&amp;T'!AI84+UMSL!AI84+UMSa!AI84</f>
        <v>1544</v>
      </c>
      <c r="AJ84" s="6"/>
    </row>
    <row r="85" spans="1:36" ht="13.5" customHeight="1" x14ac:dyDescent="0.2">
      <c r="A85" s="3"/>
      <c r="D85" s="1" t="s">
        <v>56</v>
      </c>
      <c r="X85" s="9">
        <f>MU!X85+UMKC!X85+'S&amp;T'!X85+UMSL!X85+UMSa!X85</f>
        <v>2432</v>
      </c>
      <c r="Y85" s="9">
        <f>MU!Y85+UMKC!Y85+'S&amp;T'!Y85+UMSL!Y85+UMSa!Y85</f>
        <v>2529</v>
      </c>
      <c r="Z85" s="9">
        <f>MU!Z85+UMKC!Z85+'S&amp;T'!Z85+UMSL!Z85+UMSa!Z85</f>
        <v>2502</v>
      </c>
      <c r="AA85" s="9">
        <f>MU!AA85+UMKC!AA85+'S&amp;T'!AA85+UMSL!AA85+UMSa!AA85</f>
        <v>2649</v>
      </c>
      <c r="AB85" s="9">
        <f>MU!AB85+UMKC!AB85+'S&amp;T'!AB85+UMSL!AB85+UMSa!AB85</f>
        <v>2750</v>
      </c>
      <c r="AC85" s="9">
        <f>MU!AC85+UMKC!AC85+'S&amp;T'!AC85+UMSL!AC85+UMSa!AC85</f>
        <v>2822</v>
      </c>
      <c r="AD85" s="9">
        <f>MU!AD85+UMKC!AD85+'S&amp;T'!AD85+UMSL!AD85+UMSa!AD85</f>
        <v>2876</v>
      </c>
      <c r="AE85" s="9">
        <f>MU!AE85+UMKC!AE85+'S&amp;T'!AE85+UMSL!AE85+UMSa!AE85</f>
        <v>3000</v>
      </c>
      <c r="AF85" s="9">
        <f>MU!AF85+UMKC!AF85+'S&amp;T'!AF85+UMSL!AF85+UMSa!AF85</f>
        <v>3079</v>
      </c>
      <c r="AG85" s="9">
        <f>MU!AG85+UMKC!AG85+'S&amp;T'!AG85+UMSL!AG85+UMSa!AG85</f>
        <v>3126</v>
      </c>
      <c r="AH85" s="9">
        <f>MU!AH85+UMKC!AH85+'S&amp;T'!AH85+UMSL!AH85+UMSa!AH85</f>
        <v>3181</v>
      </c>
      <c r="AI85" s="9">
        <f>MU!AI85+UMKC!AI85+'S&amp;T'!AI85+UMSL!AI85+UMSa!AI85</f>
        <v>3305</v>
      </c>
      <c r="AJ85" s="6"/>
    </row>
    <row r="86" spans="1:36" ht="13.5" customHeight="1" x14ac:dyDescent="0.2">
      <c r="A86" s="3"/>
      <c r="D86" s="1" t="s">
        <v>57</v>
      </c>
      <c r="X86" s="9">
        <f>MU!X86+UMKC!X86+'S&amp;T'!X86+UMSL!X86+UMSa!X86</f>
        <v>1504</v>
      </c>
      <c r="Y86" s="9">
        <f>MU!Y86+UMKC!Y86+'S&amp;T'!Y86+UMSL!Y86+UMSa!Y86</f>
        <v>1498</v>
      </c>
      <c r="Z86" s="9">
        <f>MU!Z86+UMKC!Z86+'S&amp;T'!Z86+UMSL!Z86+UMSa!Z86</f>
        <v>1486</v>
      </c>
      <c r="AA86" s="9">
        <f>MU!AA86+UMKC!AA86+'S&amp;T'!AA86+UMSL!AA86+UMSa!AA86</f>
        <v>1421</v>
      </c>
      <c r="AB86" s="9">
        <f>MU!AB86+UMKC!AB86+'S&amp;T'!AB86+UMSL!AB86+UMSa!AB86</f>
        <v>1367</v>
      </c>
      <c r="AC86" s="9">
        <f>MU!AC86+UMKC!AC86+'S&amp;T'!AC86+UMSL!AC86+UMSa!AC86</f>
        <v>1346</v>
      </c>
      <c r="AD86" s="9">
        <f>MU!AD86+UMKC!AD86+'S&amp;T'!AD86+UMSL!AD86+UMSa!AD86</f>
        <v>1514</v>
      </c>
      <c r="AE86" s="9">
        <f>MU!AE86+UMKC!AE86+'S&amp;T'!AE86+UMSL!AE86+UMSa!AE86</f>
        <v>1563</v>
      </c>
      <c r="AF86" s="9">
        <f>MU!AF86+UMKC!AF86+'S&amp;T'!AF86+UMSL!AF86+UMSa!AF86</f>
        <v>1424</v>
      </c>
      <c r="AG86" s="9">
        <f>MU!AG86+UMKC!AG86+'S&amp;T'!AG86+UMSL!AG86+UMSa!AG86</f>
        <v>1300</v>
      </c>
      <c r="AH86" s="9">
        <f>MU!AH86+UMKC!AH86+'S&amp;T'!AH86+UMSL!AH86+UMSa!AH86</f>
        <v>1261</v>
      </c>
      <c r="AI86" s="9">
        <f>MU!AI86+UMKC!AI86+'S&amp;T'!AI86+UMSL!AI86+UMSa!AI86</f>
        <v>1275</v>
      </c>
      <c r="AJ86" s="6"/>
    </row>
    <row r="87" spans="1:36" ht="13.5" customHeight="1" x14ac:dyDescent="0.2">
      <c r="A87" s="3"/>
      <c r="D87" s="1" t="s">
        <v>58</v>
      </c>
      <c r="X87" s="9">
        <f>MU!X87+UMKC!X87+'S&amp;T'!X87+UMSL!X87+UMSa!X87</f>
        <v>41</v>
      </c>
      <c r="Y87" s="9">
        <f>MU!Y87+UMKC!Y87+'S&amp;T'!Y87+UMSL!Y87+UMSa!Y87</f>
        <v>42</v>
      </c>
      <c r="Z87" s="9">
        <f>MU!Z87+UMKC!Z87+'S&amp;T'!Z87+UMSL!Z87+UMSa!Z87</f>
        <v>39</v>
      </c>
      <c r="AA87" s="9">
        <f>MU!AA87+UMKC!AA87+'S&amp;T'!AA87+UMSL!AA87+UMSa!AA87</f>
        <v>39</v>
      </c>
      <c r="AB87" s="9">
        <f>MU!AB87+UMKC!AB87+'S&amp;T'!AB87+UMSL!AB87+UMSa!AB87</f>
        <v>36</v>
      </c>
      <c r="AC87" s="9">
        <f>MU!AC87+UMKC!AC87+'S&amp;T'!AC87+UMSL!AC87+UMSa!AC87</f>
        <v>36</v>
      </c>
      <c r="AD87" s="9">
        <f>MU!AD87+UMKC!AD87+'S&amp;T'!AD87+UMSL!AD87+UMSa!AD87</f>
        <v>45</v>
      </c>
      <c r="AE87" s="9">
        <f>MU!AE87+UMKC!AE87+'S&amp;T'!AE87+UMSL!AE87+UMSa!AE87</f>
        <v>48</v>
      </c>
      <c r="AF87" s="9">
        <f>MU!AF87+UMKC!AF87+'S&amp;T'!AF87+UMSL!AF87+UMSa!AF87</f>
        <v>38</v>
      </c>
      <c r="AG87" s="9">
        <f>MU!AG87+UMKC!AG87+'S&amp;T'!AG87+UMSL!AG87+UMSa!AG87</f>
        <v>30</v>
      </c>
      <c r="AH87" s="9">
        <f>MU!AH87+UMKC!AH87+'S&amp;T'!AH87+UMSL!AH87+UMSa!AH87</f>
        <v>35</v>
      </c>
      <c r="AI87" s="9">
        <f>MU!AI87+UMKC!AI87+'S&amp;T'!AI87+UMSL!AI87+UMSa!AI87</f>
        <v>42</v>
      </c>
      <c r="AJ87" s="6"/>
    </row>
    <row r="88" spans="1:36" ht="13.5" customHeight="1" x14ac:dyDescent="0.2">
      <c r="A88" s="3"/>
      <c r="D88" s="1" t="s">
        <v>59</v>
      </c>
      <c r="X88" s="9">
        <f>MU!X88+UMKC!X88+'S&amp;T'!X88+UMSL!X88+UMSa!X88</f>
        <v>3211</v>
      </c>
      <c r="Y88" s="9">
        <f>MU!Y88+UMKC!Y88+'S&amp;T'!Y88+UMSL!Y88+UMSa!Y88</f>
        <v>3037</v>
      </c>
      <c r="Z88" s="9">
        <f>MU!Z88+UMKC!Z88+'S&amp;T'!Z88+UMSL!Z88+UMSa!Z88</f>
        <v>3069</v>
      </c>
      <c r="AA88" s="9">
        <f>MU!AA88+UMKC!AA88+'S&amp;T'!AA88+UMSL!AA88+UMSa!AA88</f>
        <v>2997</v>
      </c>
      <c r="AB88" s="9">
        <f>MU!AB88+UMKC!AB88+'S&amp;T'!AB88+UMSL!AB88+UMSa!AB88</f>
        <v>2900</v>
      </c>
      <c r="AC88" s="9">
        <f>MU!AC88+UMKC!AC88+'S&amp;T'!AC88+UMSL!AC88+UMSa!AC88</f>
        <v>2675</v>
      </c>
      <c r="AD88" s="9">
        <f>MU!AD88+UMKC!AD88+'S&amp;T'!AD88+UMSL!AD88+UMSa!AD88</f>
        <v>2538</v>
      </c>
      <c r="AE88" s="9">
        <f>MU!AE88+UMKC!AE88+'S&amp;T'!AE88+UMSL!AE88+UMSa!AE88</f>
        <v>2477</v>
      </c>
      <c r="AF88" s="9">
        <f>MU!AF88+UMKC!AF88+'S&amp;T'!AF88+UMSL!AF88+UMSa!AF88</f>
        <v>2249</v>
      </c>
      <c r="AG88" s="9">
        <f>MU!AG88+UMKC!AG88+'S&amp;T'!AG88+UMSL!AG88+UMSa!AG88</f>
        <v>2099</v>
      </c>
      <c r="AH88" s="9">
        <f>MU!AH88+UMKC!AH88+'S&amp;T'!AH88+UMSL!AH88+UMSa!AH88</f>
        <v>2041</v>
      </c>
      <c r="AI88" s="9">
        <f>MU!AI88+UMKC!AI88+'S&amp;T'!AI88+UMSL!AI88+UMSa!AI88</f>
        <v>2101</v>
      </c>
      <c r="AJ88" s="6"/>
    </row>
    <row r="89" spans="1:36" ht="13.5" customHeight="1" x14ac:dyDescent="0.2">
      <c r="A89" s="3"/>
      <c r="D89" s="1" t="s">
        <v>60</v>
      </c>
      <c r="X89" s="9">
        <f>MU!X89+UMKC!X89+'S&amp;T'!X89+UMSL!X89+UMSa!X89</f>
        <v>680</v>
      </c>
      <c r="Y89" s="9">
        <f>MU!Y89+UMKC!Y89+'S&amp;T'!Y89+UMSL!Y89+UMSa!Y89</f>
        <v>644</v>
      </c>
      <c r="Z89" s="9">
        <f>MU!Z89+UMKC!Z89+'S&amp;T'!Z89+UMSL!Z89+UMSa!Z89</f>
        <v>686</v>
      </c>
      <c r="AA89" s="9">
        <f>MU!AA89+UMKC!AA89+'S&amp;T'!AA89+UMSL!AA89+UMSa!AA89</f>
        <v>666</v>
      </c>
      <c r="AB89" s="9">
        <f>MU!AB89+UMKC!AB89+'S&amp;T'!AB89+UMSL!AB89+UMSa!AB89</f>
        <v>614</v>
      </c>
      <c r="AC89" s="9">
        <f>MU!AC89+UMKC!AC89+'S&amp;T'!AC89+UMSL!AC89+UMSa!AC89</f>
        <v>561</v>
      </c>
      <c r="AD89" s="9">
        <f>MU!AD89+UMKC!AD89+'S&amp;T'!AD89+UMSL!AD89+UMSa!AD89</f>
        <v>520</v>
      </c>
      <c r="AE89" s="9">
        <f>MU!AE89+UMKC!AE89+'S&amp;T'!AE89+UMSL!AE89+UMSa!AE89</f>
        <v>505</v>
      </c>
      <c r="AF89" s="9">
        <f>MU!AF89+UMKC!AF89+'S&amp;T'!AF89+UMSL!AF89+UMSa!AF89</f>
        <v>473</v>
      </c>
      <c r="AG89" s="9">
        <f>MU!AG89+UMKC!AG89+'S&amp;T'!AG89+UMSL!AG89+UMSa!AG89</f>
        <v>468</v>
      </c>
      <c r="AH89" s="9">
        <f>MU!AH89+UMKC!AH89+'S&amp;T'!AH89+UMSL!AH89+UMSa!AH89</f>
        <v>455</v>
      </c>
      <c r="AI89" s="9">
        <f>MU!AI89+UMKC!AI89+'S&amp;T'!AI89+UMSL!AI89+UMSa!AI89</f>
        <v>457</v>
      </c>
      <c r="AJ89" s="6"/>
    </row>
    <row r="90" spans="1:36" ht="13.5" customHeight="1" x14ac:dyDescent="0.2">
      <c r="A90" s="3"/>
      <c r="D90" s="1" t="s">
        <v>61</v>
      </c>
      <c r="X90" s="5">
        <f>MU!X90+UMKC!X90+'S&amp;T'!X90+UMSL!X90+UMSa!X90</f>
        <v>158</v>
      </c>
      <c r="Y90" s="5">
        <f>MU!Y90+UMKC!Y90+'S&amp;T'!Y90+UMSL!Y90+UMSa!Y90</f>
        <v>161</v>
      </c>
      <c r="Z90" s="5">
        <f>MU!Z90+UMKC!Z90+'S&amp;T'!Z90+UMSL!Z90+UMSa!Z90</f>
        <v>139</v>
      </c>
      <c r="AA90" s="5">
        <f>MU!AA90+UMKC!AA90+'S&amp;T'!AA90+UMSL!AA90+UMSa!AA90</f>
        <v>138</v>
      </c>
      <c r="AB90" s="5">
        <f>MU!AB90+UMKC!AB90+'S&amp;T'!AB90+UMSL!AB90+UMSa!AB90</f>
        <v>142</v>
      </c>
      <c r="AC90" s="5">
        <f>MU!AC90+UMKC!AC90+'S&amp;T'!AC90+UMSL!AC90+UMSa!AC90</f>
        <v>136</v>
      </c>
      <c r="AD90" s="5">
        <f>MU!AD90+UMKC!AD90+'S&amp;T'!AD90+UMSL!AD90+UMSa!AD90</f>
        <v>188</v>
      </c>
      <c r="AE90" s="5">
        <f>MU!AE90+UMKC!AE90+'S&amp;T'!AE90+UMSL!AE90+UMSa!AE90</f>
        <v>189</v>
      </c>
      <c r="AF90" s="5">
        <f>MU!AF90+UMKC!AF90+'S&amp;T'!AF90+UMSL!AF90+UMSa!AF90</f>
        <v>178</v>
      </c>
      <c r="AG90" s="5">
        <f>MU!AG90+UMKC!AG90+'S&amp;T'!AG90+UMSL!AG90+UMSa!AG90</f>
        <v>184</v>
      </c>
      <c r="AH90" s="5">
        <f>MU!AH90+UMKC!AH90+'S&amp;T'!AH90+UMSL!AH90+UMSa!AH90</f>
        <v>189</v>
      </c>
      <c r="AI90" s="5">
        <f>MU!AI90+UMKC!AI90+'S&amp;T'!AI90+UMSL!AI90+UMSa!AI90</f>
        <v>190</v>
      </c>
      <c r="AJ90" s="6"/>
    </row>
    <row r="91" spans="1:36" ht="13.5" customHeight="1" x14ac:dyDescent="0.2">
      <c r="A91" s="3"/>
      <c r="D91" s="2"/>
      <c r="X91" s="9">
        <f t="shared" ref="X91:AC91" si="76">SUM(X79:X90)</f>
        <v>13710</v>
      </c>
      <c r="Y91" s="9">
        <f t="shared" si="76"/>
        <v>13752</v>
      </c>
      <c r="Z91" s="9">
        <f t="shared" si="76"/>
        <v>13821</v>
      </c>
      <c r="AA91" s="9">
        <f t="shared" si="76"/>
        <v>13832</v>
      </c>
      <c r="AB91" s="9">
        <f t="shared" si="76"/>
        <v>13793</v>
      </c>
      <c r="AC91" s="9">
        <f t="shared" si="76"/>
        <v>13507</v>
      </c>
      <c r="AD91" s="9">
        <f t="shared" ref="AD91:AE91" si="77">SUM(AD79:AD90)</f>
        <v>13550</v>
      </c>
      <c r="AE91" s="9">
        <f t="shared" si="77"/>
        <v>13923</v>
      </c>
      <c r="AF91" s="9">
        <f t="shared" ref="AF91:AG91" si="78">SUM(AF79:AF90)</f>
        <v>13304</v>
      </c>
      <c r="AG91" s="9">
        <f t="shared" si="78"/>
        <v>13254</v>
      </c>
      <c r="AH91" s="9">
        <f t="shared" ref="AH91:AI91" si="79">SUM(AH79:AH90)</f>
        <v>13661</v>
      </c>
      <c r="AI91" s="9">
        <f t="shared" si="79"/>
        <v>14592</v>
      </c>
      <c r="AJ91" s="6"/>
    </row>
    <row r="92" spans="1:36" ht="13.5" customHeight="1" x14ac:dyDescent="0.2">
      <c r="A92" s="3"/>
      <c r="C92" s="8" t="s">
        <v>62</v>
      </c>
      <c r="D92" s="8"/>
      <c r="AJ92" s="6"/>
    </row>
    <row r="93" spans="1:36" ht="13.5" customHeight="1" x14ac:dyDescent="0.2">
      <c r="A93" s="3"/>
      <c r="D93" s="1" t="s">
        <v>51</v>
      </c>
      <c r="X93" s="9">
        <f>MU!X93+UMKC!X93+'S&amp;T'!X93+UMSL!X93+UMSa!X93</f>
        <v>18</v>
      </c>
      <c r="Y93" s="9">
        <f>MU!Y93+UMKC!Y93+'S&amp;T'!Y93+UMSL!Y93+UMSa!Y93</f>
        <v>20</v>
      </c>
      <c r="Z93" s="9">
        <f>MU!Z93+UMKC!Z93+'S&amp;T'!Z93+UMSL!Z93+UMSa!Z93</f>
        <v>8</v>
      </c>
      <c r="AA93" s="9">
        <f>MU!AA93+UMKC!AA93+'S&amp;T'!AA93+UMSL!AA93+UMSa!AA93</f>
        <v>9</v>
      </c>
      <c r="AB93" s="9">
        <f>MU!AB93+UMKC!AB93+'S&amp;T'!AB93+UMSL!AB93+UMSa!AB93</f>
        <v>8</v>
      </c>
      <c r="AC93" s="9">
        <f>MU!AC93+UMKC!AC93+'S&amp;T'!AC93+UMSL!AC93+UMSa!AC93</f>
        <v>7</v>
      </c>
      <c r="AD93" s="9">
        <f>MU!AD93+UMKC!AD93+'S&amp;T'!AD93+UMSL!AD93+UMSa!AD93</f>
        <v>8</v>
      </c>
      <c r="AE93" s="9">
        <f>MU!AE93+UMKC!AE93+'S&amp;T'!AE93+UMSL!AE93+UMSa!AE93</f>
        <v>8</v>
      </c>
      <c r="AF93" s="9">
        <f>MU!AF93+UMKC!AF93+'S&amp;T'!AF93+UMSL!AF93+UMSa!AF93</f>
        <v>6</v>
      </c>
      <c r="AG93" s="9">
        <f>MU!AG93+UMKC!AG93+'S&amp;T'!AG93+UMSL!AG93+UMSa!AG93</f>
        <v>9</v>
      </c>
      <c r="AH93" s="9">
        <f>MU!AH93+UMKC!AH93+'S&amp;T'!AH93+UMSL!AH93+UMSa!AH93</f>
        <v>5</v>
      </c>
      <c r="AI93" s="9">
        <f>MU!AI93+UMKC!AI93+'S&amp;T'!AI93+UMSL!AI93+UMSa!AI93</f>
        <v>9</v>
      </c>
      <c r="AJ93" s="6"/>
    </row>
    <row r="94" spans="1:36" ht="13.5" customHeight="1" x14ac:dyDescent="0.2">
      <c r="A94" s="3"/>
      <c r="D94" s="1" t="s">
        <v>52</v>
      </c>
      <c r="X94" s="9">
        <f>MU!X94+UMKC!X94+'S&amp;T'!X94+UMSL!X94+UMSa!X94</f>
        <v>745</v>
      </c>
      <c r="Y94" s="9">
        <f>MU!Y94+UMKC!Y94+'S&amp;T'!Y94+UMSL!Y94+UMSa!Y94</f>
        <v>633</v>
      </c>
      <c r="Z94" s="9">
        <f>MU!Z94+UMKC!Z94+'S&amp;T'!Z94+UMSL!Z94+UMSa!Z94</f>
        <v>251</v>
      </c>
      <c r="AA94" s="9">
        <f>MU!AA94+UMKC!AA94+'S&amp;T'!AA94+UMSL!AA94+UMSa!AA94</f>
        <v>241</v>
      </c>
      <c r="AB94" s="9">
        <f>MU!AB94+UMKC!AB94+'S&amp;T'!AB94+UMSL!AB94+UMSa!AB94</f>
        <v>277</v>
      </c>
      <c r="AC94" s="9">
        <f>MU!AC94+UMKC!AC94+'S&amp;T'!AC94+UMSL!AC94+UMSa!AC94</f>
        <v>196</v>
      </c>
      <c r="AD94" s="9">
        <f>MU!AD94+UMKC!AD94+'S&amp;T'!AD94+UMSL!AD94+UMSa!AD94</f>
        <v>260</v>
      </c>
      <c r="AE94" s="9">
        <f>MU!AE94+UMKC!AE94+'S&amp;T'!AE94+UMSL!AE94+UMSa!AE94</f>
        <v>258</v>
      </c>
      <c r="AF94" s="9">
        <f>MU!AF94+UMKC!AF94+'S&amp;T'!AF94+UMSL!AF94+UMSa!AF94</f>
        <v>328</v>
      </c>
      <c r="AG94" s="9">
        <f>MU!AG94+UMKC!AG94+'S&amp;T'!AG94+UMSL!AG94+UMSa!AG94</f>
        <v>271</v>
      </c>
      <c r="AH94" s="9">
        <f>MU!AH94+UMKC!AH94+'S&amp;T'!AH94+UMSL!AH94+UMSa!AH94</f>
        <v>297</v>
      </c>
      <c r="AI94" s="9">
        <f>MU!AI94+UMKC!AI94+'S&amp;T'!AI94+UMSL!AI94+UMSa!AI94</f>
        <v>327</v>
      </c>
      <c r="AJ94" s="6"/>
    </row>
    <row r="95" spans="1:36" ht="13.5" customHeight="1" x14ac:dyDescent="0.2">
      <c r="A95" s="3"/>
      <c r="D95" s="1" t="s">
        <v>53</v>
      </c>
      <c r="X95" s="9">
        <f>MU!X95+UMKC!X95+'S&amp;T'!X95+UMSL!X95+UMSa!X95</f>
        <v>88</v>
      </c>
      <c r="Y95" s="9">
        <f>MU!Y95+UMKC!Y95+'S&amp;T'!Y95+UMSL!Y95+UMSa!Y95</f>
        <v>89</v>
      </c>
      <c r="Z95" s="9">
        <f>MU!Z95+UMKC!Z95+'S&amp;T'!Z95+UMSL!Z95+UMSa!Z95</f>
        <v>102</v>
      </c>
      <c r="AA95" s="9">
        <f>MU!AA95+UMKC!AA95+'S&amp;T'!AA95+UMSL!AA95+UMSa!AA95</f>
        <v>100</v>
      </c>
      <c r="AB95" s="9">
        <f>MU!AB95+UMKC!AB95+'S&amp;T'!AB95+UMSL!AB95+UMSa!AB95</f>
        <v>87</v>
      </c>
      <c r="AC95" s="9">
        <f>MU!AC95+UMKC!AC95+'S&amp;T'!AC95+UMSL!AC95+UMSa!AC95</f>
        <v>76</v>
      </c>
      <c r="AD95" s="9">
        <f>MU!AD95+UMKC!AD95+'S&amp;T'!AD95+UMSL!AD95+UMSa!AD95</f>
        <v>44</v>
      </c>
      <c r="AE95" s="9">
        <f>MU!AE95+UMKC!AE95+'S&amp;T'!AE95+UMSL!AE95+UMSa!AE95</f>
        <v>37</v>
      </c>
      <c r="AF95" s="9">
        <f>MU!AF95+UMKC!AF95+'S&amp;T'!AF95+UMSL!AF95+UMSa!AF95</f>
        <v>30</v>
      </c>
      <c r="AG95" s="9">
        <f>MU!AG95+UMKC!AG95+'S&amp;T'!AG95+UMSL!AG95+UMSa!AG95</f>
        <v>35</v>
      </c>
      <c r="AH95" s="9">
        <f>MU!AH95+UMKC!AH95+'S&amp;T'!AH95+UMSL!AH95+UMSa!AH95</f>
        <v>40</v>
      </c>
      <c r="AI95" s="9">
        <f>MU!AI95+UMKC!AI95+'S&amp;T'!AI95+UMSL!AI95+UMSa!AI95</f>
        <v>33</v>
      </c>
      <c r="AJ95" s="6"/>
    </row>
    <row r="96" spans="1:36" ht="13.5" customHeight="1" x14ac:dyDescent="0.2">
      <c r="A96" s="3"/>
      <c r="D96" s="1" t="s">
        <v>54</v>
      </c>
      <c r="X96" s="9">
        <f>MU!X96+UMKC!X96+'S&amp;T'!X96+UMSL!X96+UMSa!X96</f>
        <v>120</v>
      </c>
      <c r="Y96" s="9">
        <f>MU!Y96+UMKC!Y96+'S&amp;T'!Y96+UMSL!Y96+UMSa!Y96</f>
        <v>66</v>
      </c>
      <c r="Z96" s="9">
        <f>MU!Z96+UMKC!Z96+'S&amp;T'!Z96+UMSL!Z96+UMSa!Z96</f>
        <v>66</v>
      </c>
      <c r="AA96" s="9">
        <f>MU!AA96+UMKC!AA96+'S&amp;T'!AA96+UMSL!AA96+UMSa!AA96</f>
        <v>62</v>
      </c>
      <c r="AB96" s="9">
        <f>MU!AB96+UMKC!AB96+'S&amp;T'!AB96+UMSL!AB96+UMSa!AB96</f>
        <v>60</v>
      </c>
      <c r="AC96" s="9">
        <f>MU!AC96+UMKC!AC96+'S&amp;T'!AC96+UMSL!AC96+UMSa!AC96</f>
        <v>74</v>
      </c>
      <c r="AD96" s="9">
        <f>MU!AD96+UMKC!AD96+'S&amp;T'!AD96+UMSL!AD96+UMSa!AD96</f>
        <v>72</v>
      </c>
      <c r="AE96" s="9">
        <f>MU!AE96+UMKC!AE96+'S&amp;T'!AE96+UMSL!AE96+UMSa!AE96</f>
        <v>80</v>
      </c>
      <c r="AF96" s="9">
        <f>MU!AF96+UMKC!AF96+'S&amp;T'!AF96+UMSL!AF96+UMSa!AF96</f>
        <v>73</v>
      </c>
      <c r="AG96" s="9">
        <f>MU!AG96+UMKC!AG96+'S&amp;T'!AG96+UMSL!AG96+UMSa!AG96</f>
        <v>84</v>
      </c>
      <c r="AH96" s="9">
        <f>MU!AH96+UMKC!AH96+'S&amp;T'!AH96+UMSL!AH96+UMSa!AH96</f>
        <v>92</v>
      </c>
      <c r="AI96" s="9">
        <f>MU!AI96+UMKC!AI96+'S&amp;T'!AI96+UMSL!AI96+UMSa!AI96</f>
        <v>75</v>
      </c>
      <c r="AJ96" s="6"/>
    </row>
    <row r="97" spans="1:36" ht="13.5" customHeight="1" x14ac:dyDescent="0.2">
      <c r="A97" s="3"/>
      <c r="D97" s="1" t="s">
        <v>86</v>
      </c>
      <c r="X97" s="9">
        <f>MU!X97+UMKC!X97+'S&amp;T'!X97+UMSL!X97+UMSa!X97</f>
        <v>261</v>
      </c>
      <c r="Y97" s="9">
        <f>MU!Y97+UMKC!Y97+'S&amp;T'!Y97+UMSL!Y97+UMSa!Y97</f>
        <v>246</v>
      </c>
      <c r="Z97" s="9">
        <f>MU!Z97+UMKC!Z97+'S&amp;T'!Z97+UMSL!Z97+UMSa!Z97</f>
        <v>246</v>
      </c>
      <c r="AA97" s="9">
        <f>MU!AA97+UMKC!AA97+'S&amp;T'!AA97+UMSL!AA97+UMSa!AA97</f>
        <v>237</v>
      </c>
      <c r="AB97" s="9">
        <f>MU!AB97+UMKC!AB97+'S&amp;T'!AB97+UMSL!AB97+UMSa!AB97</f>
        <v>248</v>
      </c>
      <c r="AC97" s="9">
        <f>MU!AC97+UMKC!AC97+'S&amp;T'!AC97+UMSL!AC97+UMSa!AC97</f>
        <v>234</v>
      </c>
      <c r="AD97" s="9">
        <f>MU!AD97+UMKC!AD97+'S&amp;T'!AD97+UMSL!AD97+UMSa!AD97</f>
        <v>279</v>
      </c>
      <c r="AE97" s="9">
        <f>MU!AE97+UMKC!AE97+'S&amp;T'!AE97+UMSL!AE97+UMSa!AE97</f>
        <v>278</v>
      </c>
      <c r="AF97" s="9">
        <f>MU!AF97+UMKC!AF97+'S&amp;T'!AF97+UMSL!AF97+UMSa!AF97</f>
        <v>371</v>
      </c>
      <c r="AG97" s="9">
        <f>MU!AG97+UMKC!AG97+'S&amp;T'!AG97+UMSL!AG97+UMSa!AG97</f>
        <v>258</v>
      </c>
      <c r="AH97" s="9">
        <f>MU!AH97+UMKC!AH97+'S&amp;T'!AH97+UMSL!AH97+UMSa!AH97</f>
        <v>263</v>
      </c>
      <c r="AI97" s="9">
        <f>MU!AI97+UMKC!AI97+'S&amp;T'!AI97+UMSL!AI97+UMSa!AI97</f>
        <v>242</v>
      </c>
      <c r="AJ97" s="6"/>
    </row>
    <row r="98" spans="1:36" ht="13.5" customHeight="1" x14ac:dyDescent="0.2">
      <c r="A98" s="3"/>
      <c r="D98" s="1" t="s">
        <v>55</v>
      </c>
      <c r="X98" s="9">
        <f>MU!X98+UMKC!X98+'S&amp;T'!X98+UMSL!X98+UMSa!X98</f>
        <v>251</v>
      </c>
      <c r="Y98" s="9">
        <f>MU!Y98+UMKC!Y98+'S&amp;T'!Y98+UMSL!Y98+UMSa!Y98</f>
        <v>230</v>
      </c>
      <c r="Z98" s="9">
        <f>MU!Z98+UMKC!Z98+'S&amp;T'!Z98+UMSL!Z98+UMSa!Z98</f>
        <v>200</v>
      </c>
      <c r="AA98" s="9">
        <f>MU!AA98+UMKC!AA98+'S&amp;T'!AA98+UMSL!AA98+UMSa!AA98</f>
        <v>176</v>
      </c>
      <c r="AB98" s="9">
        <f>MU!AB98+UMKC!AB98+'S&amp;T'!AB98+UMSL!AB98+UMSa!AB98</f>
        <v>181</v>
      </c>
      <c r="AC98" s="9">
        <f>MU!AC98+UMKC!AC98+'S&amp;T'!AC98+UMSL!AC98+UMSa!AC98</f>
        <v>159</v>
      </c>
      <c r="AD98" s="9">
        <f>MU!AD98+UMKC!AD98+'S&amp;T'!AD98+UMSL!AD98+UMSa!AD98</f>
        <v>170</v>
      </c>
      <c r="AE98" s="9">
        <f>MU!AE98+UMKC!AE98+'S&amp;T'!AE98+UMSL!AE98+UMSa!AE98</f>
        <v>163</v>
      </c>
      <c r="AF98" s="9">
        <f>MU!AF98+UMKC!AF98+'S&amp;T'!AF98+UMSL!AF98+UMSa!AF98</f>
        <v>141</v>
      </c>
      <c r="AG98" s="9">
        <f>MU!AG98+UMKC!AG98+'S&amp;T'!AG98+UMSL!AG98+UMSa!AG98</f>
        <v>146</v>
      </c>
      <c r="AH98" s="9">
        <f>MU!AH98+UMKC!AH98+'S&amp;T'!AH98+UMSL!AH98+UMSa!AH98</f>
        <v>132</v>
      </c>
      <c r="AI98" s="9">
        <f>MU!AI98+UMKC!AI98+'S&amp;T'!AI98+UMSL!AI98+UMSa!AI98</f>
        <v>132</v>
      </c>
      <c r="AJ98" s="6"/>
    </row>
    <row r="99" spans="1:36" ht="13.5" customHeight="1" x14ac:dyDescent="0.2">
      <c r="A99" s="3"/>
      <c r="D99" s="1" t="s">
        <v>56</v>
      </c>
      <c r="X99" s="9">
        <f>MU!X99+UMKC!X99+'S&amp;T'!X99+UMSL!X99+UMSa!X99</f>
        <v>1466</v>
      </c>
      <c r="Y99" s="9">
        <f>MU!Y99+UMKC!Y99+'S&amp;T'!Y99+UMSL!Y99+UMSa!Y99</f>
        <v>1506</v>
      </c>
      <c r="Z99" s="9">
        <f>MU!Z99+UMKC!Z99+'S&amp;T'!Z99+UMSL!Z99+UMSa!Z99</f>
        <v>1540</v>
      </c>
      <c r="AA99" s="9">
        <f>MU!AA99+UMKC!AA99+'S&amp;T'!AA99+UMSL!AA99+UMSa!AA99</f>
        <v>1524</v>
      </c>
      <c r="AB99" s="9">
        <f>MU!AB99+UMKC!AB99+'S&amp;T'!AB99+UMSL!AB99+UMSa!AB99</f>
        <v>1638</v>
      </c>
      <c r="AC99" s="9">
        <f>MU!AC99+UMKC!AC99+'S&amp;T'!AC99+UMSL!AC99+UMSa!AC99</f>
        <v>1730</v>
      </c>
      <c r="AD99" s="9">
        <f>MU!AD99+UMKC!AD99+'S&amp;T'!AD99+UMSL!AD99+UMSa!AD99</f>
        <v>1749</v>
      </c>
      <c r="AE99" s="9">
        <f>MU!AE99+UMKC!AE99+'S&amp;T'!AE99+UMSL!AE99+UMSa!AE99</f>
        <v>1748</v>
      </c>
      <c r="AF99" s="9">
        <f>MU!AF99+UMKC!AF99+'S&amp;T'!AF99+UMSL!AF99+UMSa!AF99</f>
        <v>1742</v>
      </c>
      <c r="AG99" s="9">
        <f>MU!AG99+UMKC!AG99+'S&amp;T'!AG99+UMSL!AG99+UMSa!AG99</f>
        <v>1738</v>
      </c>
      <c r="AH99" s="9">
        <f>MU!AH99+UMKC!AH99+'S&amp;T'!AH99+UMSL!AH99+UMSa!AH99</f>
        <v>1593</v>
      </c>
      <c r="AI99" s="9">
        <f>MU!AI99+UMKC!AI99+'S&amp;T'!AI99+UMSL!AI99+UMSa!AI99</f>
        <v>1695</v>
      </c>
      <c r="AJ99" s="6"/>
    </row>
    <row r="100" spans="1:36" ht="13.5" customHeight="1" x14ac:dyDescent="0.2">
      <c r="A100" s="3"/>
      <c r="D100" s="1" t="s">
        <v>57</v>
      </c>
      <c r="X100" s="9">
        <f>MU!X100+UMKC!X100+'S&amp;T'!X100+UMSL!X100+UMSa!X100</f>
        <v>828</v>
      </c>
      <c r="Y100" s="9">
        <f>MU!Y100+UMKC!Y100+'S&amp;T'!Y100+UMSL!Y100+UMSa!Y100</f>
        <v>799</v>
      </c>
      <c r="Z100" s="9">
        <f>MU!Z100+UMKC!Z100+'S&amp;T'!Z100+UMSL!Z100+UMSa!Z100</f>
        <v>756</v>
      </c>
      <c r="AA100" s="9">
        <f>MU!AA100+UMKC!AA100+'S&amp;T'!AA100+UMSL!AA100+UMSa!AA100</f>
        <v>820</v>
      </c>
      <c r="AB100" s="9">
        <f>MU!AB100+UMKC!AB100+'S&amp;T'!AB100+UMSL!AB100+UMSa!AB100</f>
        <v>816</v>
      </c>
      <c r="AC100" s="9">
        <f>MU!AC100+UMKC!AC100+'S&amp;T'!AC100+UMSL!AC100+UMSa!AC100</f>
        <v>913</v>
      </c>
      <c r="AD100" s="9">
        <f>MU!AD100+UMKC!AD100+'S&amp;T'!AD100+UMSL!AD100+UMSa!AD100</f>
        <v>1066</v>
      </c>
      <c r="AE100" s="9">
        <f>MU!AE100+UMKC!AE100+'S&amp;T'!AE100+UMSL!AE100+UMSa!AE100</f>
        <v>916</v>
      </c>
      <c r="AF100" s="9">
        <f>MU!AF100+UMKC!AF100+'S&amp;T'!AF100+UMSL!AF100+UMSa!AF100</f>
        <v>782</v>
      </c>
      <c r="AG100" s="9">
        <f>MU!AG100+UMKC!AG100+'S&amp;T'!AG100+UMSL!AG100+UMSa!AG100</f>
        <v>924</v>
      </c>
      <c r="AH100" s="9">
        <f>MU!AH100+UMKC!AH100+'S&amp;T'!AH100+UMSL!AH100+UMSa!AH100</f>
        <v>994</v>
      </c>
      <c r="AI100" s="9">
        <f>MU!AI100+UMKC!AI100+'S&amp;T'!AI100+UMSL!AI100+UMSa!AI100</f>
        <v>1089</v>
      </c>
      <c r="AJ100" s="6"/>
    </row>
    <row r="101" spans="1:36" ht="13.5" customHeight="1" x14ac:dyDescent="0.2">
      <c r="A101" s="3"/>
      <c r="D101" s="1" t="s">
        <v>58</v>
      </c>
      <c r="X101" s="9">
        <f>MU!X101+UMKC!X101+'S&amp;T'!X101+UMSL!X101+UMSa!X101</f>
        <v>51</v>
      </c>
      <c r="Y101" s="9">
        <f>MU!Y101+UMKC!Y101+'S&amp;T'!Y101+UMSL!Y101+UMSa!Y101</f>
        <v>41</v>
      </c>
      <c r="Z101" s="9">
        <f>MU!Z101+UMKC!Z101+'S&amp;T'!Z101+UMSL!Z101+UMSa!Z101</f>
        <v>24</v>
      </c>
      <c r="AA101" s="9">
        <f>MU!AA101+UMKC!AA101+'S&amp;T'!AA101+UMSL!AA101+UMSa!AA101</f>
        <v>21</v>
      </c>
      <c r="AB101" s="9">
        <f>MU!AB101+UMKC!AB101+'S&amp;T'!AB101+UMSL!AB101+UMSa!AB101</f>
        <v>13</v>
      </c>
      <c r="AC101" s="9">
        <f>MU!AC101+UMKC!AC101+'S&amp;T'!AC101+UMSL!AC101+UMSa!AC101</f>
        <v>63</v>
      </c>
      <c r="AD101" s="9">
        <f>MU!AD101+UMKC!AD101+'S&amp;T'!AD101+UMSL!AD101+UMSa!AD101</f>
        <v>68</v>
      </c>
      <c r="AE101" s="9">
        <f>MU!AE101+UMKC!AE101+'S&amp;T'!AE101+UMSL!AE101+UMSa!AE101</f>
        <v>77</v>
      </c>
      <c r="AF101" s="9">
        <f>MU!AF101+UMKC!AF101+'S&amp;T'!AF101+UMSL!AF101+UMSa!AF101</f>
        <v>52</v>
      </c>
      <c r="AG101" s="9">
        <f>MU!AG101+UMKC!AG101+'S&amp;T'!AG101+UMSL!AG101+UMSa!AG101</f>
        <v>63</v>
      </c>
      <c r="AH101" s="9">
        <f>MU!AH101+UMKC!AH101+'S&amp;T'!AH101+UMSL!AH101+UMSa!AH101</f>
        <v>50</v>
      </c>
      <c r="AI101" s="9">
        <f>MU!AI101+UMKC!AI101+'S&amp;T'!AI101+UMSL!AI101+UMSa!AI101</f>
        <v>54</v>
      </c>
      <c r="AJ101" s="6"/>
    </row>
    <row r="102" spans="1:36" ht="13.5" customHeight="1" x14ac:dyDescent="0.2">
      <c r="A102" s="3"/>
      <c r="D102" s="1" t="s">
        <v>59</v>
      </c>
      <c r="X102" s="9">
        <f>MU!X102+UMKC!X102+'S&amp;T'!X102+UMSL!X102+UMSa!X102</f>
        <v>635</v>
      </c>
      <c r="Y102" s="9">
        <f>MU!Y102+UMKC!Y102+'S&amp;T'!Y102+UMSL!Y102+UMSa!Y102</f>
        <v>681</v>
      </c>
      <c r="Z102" s="9">
        <f>MU!Z102+UMKC!Z102+'S&amp;T'!Z102+UMSL!Z102+UMSa!Z102</f>
        <v>630</v>
      </c>
      <c r="AA102" s="9">
        <f>MU!AA102+UMKC!AA102+'S&amp;T'!AA102+UMSL!AA102+UMSa!AA102</f>
        <v>624</v>
      </c>
      <c r="AB102" s="9">
        <f>MU!AB102+UMKC!AB102+'S&amp;T'!AB102+UMSL!AB102+UMSa!AB102</f>
        <v>702</v>
      </c>
      <c r="AC102" s="9">
        <f>MU!AC102+UMKC!AC102+'S&amp;T'!AC102+UMSL!AC102+UMSa!AC102</f>
        <v>804</v>
      </c>
      <c r="AD102" s="9">
        <f>MU!AD102+UMKC!AD102+'S&amp;T'!AD102+UMSL!AD102+UMSa!AD102</f>
        <v>856</v>
      </c>
      <c r="AE102" s="9">
        <f>MU!AE102+UMKC!AE102+'S&amp;T'!AE102+UMSL!AE102+UMSa!AE102</f>
        <v>848</v>
      </c>
      <c r="AF102" s="9">
        <f>MU!AF102+UMKC!AF102+'S&amp;T'!AF102+UMSL!AF102+UMSa!AF102</f>
        <v>768</v>
      </c>
      <c r="AG102" s="9">
        <f>MU!AG102+UMKC!AG102+'S&amp;T'!AG102+UMSL!AG102+UMSa!AG102</f>
        <v>808</v>
      </c>
      <c r="AH102" s="9">
        <f>MU!AH102+UMKC!AH102+'S&amp;T'!AH102+UMSL!AH102+UMSa!AH102</f>
        <v>898</v>
      </c>
      <c r="AI102" s="9">
        <f>MU!AI102+UMKC!AI102+'S&amp;T'!AI102+UMSL!AI102+UMSa!AI102</f>
        <v>944</v>
      </c>
      <c r="AJ102" s="6"/>
    </row>
    <row r="103" spans="1:36" ht="13.5" customHeight="1" x14ac:dyDescent="0.2">
      <c r="A103" s="3"/>
      <c r="D103" s="1" t="s">
        <v>60</v>
      </c>
      <c r="X103" s="9">
        <f>MU!X103+UMKC!X103+'S&amp;T'!X103+UMSL!X103+UMSa!X103</f>
        <v>53</v>
      </c>
      <c r="Y103" s="9">
        <f>MU!Y103+UMKC!Y103+'S&amp;T'!Y103+UMSL!Y103+UMSa!Y103</f>
        <v>73</v>
      </c>
      <c r="Z103" s="9">
        <f>MU!Z103+UMKC!Z103+'S&amp;T'!Z103+UMSL!Z103+UMSa!Z103</f>
        <v>131</v>
      </c>
      <c r="AA103" s="9">
        <f>MU!AA103+UMKC!AA103+'S&amp;T'!AA103+UMSL!AA103+UMSa!AA103</f>
        <v>114</v>
      </c>
      <c r="AB103" s="9">
        <f>MU!AB103+UMKC!AB103+'S&amp;T'!AB103+UMSL!AB103+UMSa!AB103</f>
        <v>119</v>
      </c>
      <c r="AC103" s="9">
        <f>MU!AC103+UMKC!AC103+'S&amp;T'!AC103+UMSL!AC103+UMSa!AC103</f>
        <v>140</v>
      </c>
      <c r="AD103" s="9">
        <f>MU!AD103+UMKC!AD103+'S&amp;T'!AD103+UMSL!AD103+UMSa!AD103</f>
        <v>137</v>
      </c>
      <c r="AE103" s="9">
        <f>MU!AE103+UMKC!AE103+'S&amp;T'!AE103+UMSL!AE103+UMSa!AE103</f>
        <v>155</v>
      </c>
      <c r="AF103" s="9">
        <f>MU!AF103+UMKC!AF103+'S&amp;T'!AF103+UMSL!AF103+UMSa!AF103</f>
        <v>86</v>
      </c>
      <c r="AG103" s="9">
        <f>MU!AG103+UMKC!AG103+'S&amp;T'!AG103+UMSL!AG103+UMSa!AG103</f>
        <v>93</v>
      </c>
      <c r="AH103" s="9">
        <f>MU!AH103+UMKC!AH103+'S&amp;T'!AH103+UMSL!AH103+UMSa!AH103</f>
        <v>104</v>
      </c>
      <c r="AI103" s="9">
        <f>MU!AI103+UMKC!AI103+'S&amp;T'!AI103+UMSL!AI103+UMSa!AI103</f>
        <v>110</v>
      </c>
      <c r="AJ103" s="6"/>
    </row>
    <row r="104" spans="1:36" ht="13.5" customHeight="1" x14ac:dyDescent="0.2">
      <c r="A104" s="3"/>
      <c r="D104" s="1" t="s">
        <v>61</v>
      </c>
      <c r="X104" s="5">
        <f>MU!X104+UMKC!X104+'S&amp;T'!X104+UMSL!X104+UMSa!X104</f>
        <v>11</v>
      </c>
      <c r="Y104" s="5">
        <f>MU!Y104+UMKC!Y104+'S&amp;T'!Y104+UMSL!Y104+UMSa!Y104</f>
        <v>16</v>
      </c>
      <c r="Z104" s="5">
        <f>MU!Z104+UMKC!Z104+'S&amp;T'!Z104+UMSL!Z104+UMSa!Z104</f>
        <v>11</v>
      </c>
      <c r="AA104" s="5">
        <f>MU!AA104+UMKC!AA104+'S&amp;T'!AA104+UMSL!AA104+UMSa!AA104</f>
        <v>9</v>
      </c>
      <c r="AB104" s="5">
        <f>MU!AB104+UMKC!AB104+'S&amp;T'!AB104+UMSL!AB104+UMSa!AB104</f>
        <v>11</v>
      </c>
      <c r="AC104" s="5">
        <f>MU!AC104+UMKC!AC104+'S&amp;T'!AC104+UMSL!AC104+UMSa!AC104</f>
        <v>8</v>
      </c>
      <c r="AD104" s="5">
        <f>MU!AD104+UMKC!AD104+'S&amp;T'!AD104+UMSL!AD104+UMSa!AD104</f>
        <v>22</v>
      </c>
      <c r="AE104" s="5">
        <f>MU!AE104+UMKC!AE104+'S&amp;T'!AE104+UMSL!AE104+UMSa!AE104</f>
        <v>22</v>
      </c>
      <c r="AF104" s="5">
        <f>MU!AF104+UMKC!AF104+'S&amp;T'!AF104+UMSL!AF104+UMSa!AF104</f>
        <v>12</v>
      </c>
      <c r="AG104" s="5">
        <f>MU!AG104+UMKC!AG104+'S&amp;T'!AG104+UMSL!AG104+UMSa!AG104</f>
        <v>22</v>
      </c>
      <c r="AH104" s="5">
        <f>MU!AH104+UMKC!AH104+'S&amp;T'!AH104+UMSL!AH104+UMSa!AH104</f>
        <v>27</v>
      </c>
      <c r="AI104" s="5">
        <f>MU!AI104+UMKC!AI104+'S&amp;T'!AI104+UMSL!AI104+UMSa!AI104</f>
        <v>28</v>
      </c>
      <c r="AJ104" s="6"/>
    </row>
    <row r="105" spans="1:36" ht="13.5" customHeight="1" x14ac:dyDescent="0.2">
      <c r="A105" s="3"/>
      <c r="D105" s="2"/>
      <c r="X105" s="9">
        <f t="shared" ref="X105:AC105" si="80">SUM(X93:X104)</f>
        <v>4527</v>
      </c>
      <c r="Y105" s="9">
        <f t="shared" si="80"/>
        <v>4400</v>
      </c>
      <c r="Z105" s="9">
        <f t="shared" si="80"/>
        <v>3965</v>
      </c>
      <c r="AA105" s="9">
        <f t="shared" si="80"/>
        <v>3937</v>
      </c>
      <c r="AB105" s="9">
        <f t="shared" si="80"/>
        <v>4160</v>
      </c>
      <c r="AC105" s="9">
        <f t="shared" si="80"/>
        <v>4404</v>
      </c>
      <c r="AD105" s="9">
        <f t="shared" ref="AD105:AE105" si="81">SUM(AD93:AD104)</f>
        <v>4731</v>
      </c>
      <c r="AE105" s="9">
        <f t="shared" si="81"/>
        <v>4590</v>
      </c>
      <c r="AF105" s="9">
        <f t="shared" ref="AF105:AG105" si="82">SUM(AF93:AF104)</f>
        <v>4391</v>
      </c>
      <c r="AG105" s="9">
        <f t="shared" si="82"/>
        <v>4451</v>
      </c>
      <c r="AH105" s="9">
        <f t="shared" ref="AH105:AI105" si="83">SUM(AH93:AH104)</f>
        <v>4495</v>
      </c>
      <c r="AI105" s="9">
        <f t="shared" si="83"/>
        <v>4738</v>
      </c>
      <c r="AJ105" s="6"/>
    </row>
    <row r="106" spans="1:36" ht="13.5" customHeight="1" x14ac:dyDescent="0.2">
      <c r="A106" s="3"/>
      <c r="D106" s="2"/>
      <c r="AJ106" s="6"/>
    </row>
    <row r="107" spans="1:36" ht="13.5" customHeight="1" x14ac:dyDescent="0.2">
      <c r="A107" s="3"/>
      <c r="B107" s="56" t="s">
        <v>63</v>
      </c>
      <c r="C107" s="61"/>
      <c r="D107" s="61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"/>
    </row>
    <row r="108" spans="1:36" ht="13.5" customHeight="1" x14ac:dyDescent="0.2">
      <c r="A108" s="3"/>
      <c r="D108" s="1" t="s">
        <v>64</v>
      </c>
      <c r="X108" s="9">
        <f>MU!X108+UMKC!X108+'S&amp;T'!X108+UMSL!X108+UMSa!X108</f>
        <v>1902</v>
      </c>
      <c r="Y108" s="9">
        <f>MU!Y108+UMKC!Y108+'S&amp;T'!Y108+UMSL!Y108+UMSa!Y108</f>
        <v>1945</v>
      </c>
      <c r="Z108" s="9">
        <f>MU!Z108+UMKC!Z108+'S&amp;T'!Z108+UMSL!Z108+UMSa!Z108</f>
        <v>1979</v>
      </c>
      <c r="AA108" s="9">
        <f>MU!AA108+UMKC!AA108+'S&amp;T'!AA108+UMSL!AA108+UMSa!AA108</f>
        <v>1848</v>
      </c>
      <c r="AB108" s="9">
        <f>MU!AB108+UMKC!AB108+'S&amp;T'!AB108+UMSL!AB108+UMSa!AB108</f>
        <v>1752</v>
      </c>
      <c r="AC108" s="9">
        <f>MU!AC108+UMKC!AC108+'S&amp;T'!AC108+UMSL!AC108+UMSa!AC108</f>
        <v>1663</v>
      </c>
      <c r="AD108" s="9">
        <f>MU!AD108+UMKC!AD108+'S&amp;T'!AD108+UMSL!AD108+UMSa!AD108</f>
        <v>1524</v>
      </c>
      <c r="AE108" s="9">
        <f>MU!AE108+UMKC!AE108+'S&amp;T'!AE108+UMSL!AE108+UMSa!AE108</f>
        <v>1437</v>
      </c>
      <c r="AF108" s="9">
        <f>MU!AF108+UMKC!AF108+'S&amp;T'!AF108+UMSL!AF108+UMSa!AF108</f>
        <v>1307</v>
      </c>
      <c r="AG108" s="9">
        <f>MU!AG108+UMKC!AG108+'S&amp;T'!AG108+UMSL!AG108+UMSa!AG108</f>
        <v>1204</v>
      </c>
      <c r="AH108" s="9">
        <f>MU!AH108+UMKC!AH108+'S&amp;T'!AH108+UMSL!AH108+UMSa!AH108</f>
        <v>1145</v>
      </c>
      <c r="AI108" s="9">
        <f>MU!AI108+UMKC!AI108+'S&amp;T'!AI108+UMSL!AI108+UMSa!AI108</f>
        <v>1069</v>
      </c>
      <c r="AJ108" s="6"/>
    </row>
    <row r="109" spans="1:36" ht="13.5" customHeight="1" x14ac:dyDescent="0.2">
      <c r="A109" s="3"/>
      <c r="D109" s="1" t="s">
        <v>28</v>
      </c>
      <c r="X109" s="9">
        <f>MU!X109+UMKC!X109+'S&amp;T'!X109+UMSL!X109+UMSa!X109</f>
        <v>1957</v>
      </c>
      <c r="Y109" s="9">
        <f>MU!Y109+UMKC!Y109+'S&amp;T'!Y109+UMSL!Y109+UMSa!Y109</f>
        <v>1971</v>
      </c>
      <c r="Z109" s="9">
        <f>MU!Z109+UMKC!Z109+'S&amp;T'!Z109+UMSL!Z109+UMSa!Z109</f>
        <v>1974</v>
      </c>
      <c r="AA109" s="9">
        <f>MU!AA109+UMKC!AA109+'S&amp;T'!AA109+UMSL!AA109+UMSa!AA109</f>
        <v>2003</v>
      </c>
      <c r="AB109" s="9">
        <f>MU!AB109+UMKC!AB109+'S&amp;T'!AB109+UMSL!AB109+UMSa!AB109</f>
        <v>1782</v>
      </c>
      <c r="AC109" s="9">
        <f>MU!AC109+UMKC!AC109+'S&amp;T'!AC109+UMSL!AC109+UMSa!AC109</f>
        <v>1682</v>
      </c>
      <c r="AD109" s="9">
        <f>MU!AD109+UMKC!AD109+'S&amp;T'!AD109+UMSL!AD109+UMSa!AD109</f>
        <v>1614</v>
      </c>
      <c r="AE109" s="9">
        <f>MU!AE109+UMKC!AE109+'S&amp;T'!AE109+UMSL!AE109+UMSa!AE109</f>
        <v>1584</v>
      </c>
      <c r="AF109" s="9">
        <f>MU!AF109+UMKC!AF109+'S&amp;T'!AF109+UMSL!AF109+UMSa!AF109</f>
        <v>1425</v>
      </c>
      <c r="AG109" s="9">
        <f>MU!AG109+UMKC!AG109+'S&amp;T'!AG109+UMSL!AG109+UMSa!AG109</f>
        <v>1441</v>
      </c>
      <c r="AH109" s="9">
        <f>MU!AH109+UMKC!AH109+'S&amp;T'!AH109+UMSL!AH109+UMSa!AH109</f>
        <v>1352</v>
      </c>
      <c r="AI109" s="9">
        <f>MU!AI109+UMKC!AI109+'S&amp;T'!AI109+UMSL!AI109+UMSa!AI109</f>
        <v>1449</v>
      </c>
      <c r="AJ109" s="6"/>
    </row>
    <row r="110" spans="1:36" ht="13.5" customHeight="1" x14ac:dyDescent="0.2">
      <c r="A110" s="3"/>
      <c r="D110" s="1" t="s">
        <v>65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>
        <f>MU!X110+UMKC!X110+'S&amp;T'!X110+UMSL!X110+UMSa!X110</f>
        <v>217</v>
      </c>
      <c r="Y110" s="5">
        <f>MU!Y110+UMKC!Y110+'S&amp;T'!Y110+UMSL!Y110+UMSa!Y110</f>
        <v>229</v>
      </c>
      <c r="Z110" s="5">
        <f>MU!Z110+UMKC!Z110+'S&amp;T'!Z110+UMSL!Z110+UMSa!Z110</f>
        <v>207</v>
      </c>
      <c r="AA110" s="5">
        <f>MU!AA110+UMKC!AA110+'S&amp;T'!AA110+UMSL!AA110+UMSa!AA110</f>
        <v>257</v>
      </c>
      <c r="AB110" s="5">
        <f>MU!AB110+UMKC!AB110+'S&amp;T'!AB110+UMSL!AB110+UMSa!AB110</f>
        <v>337</v>
      </c>
      <c r="AC110" s="5">
        <f>MU!AC110+UMKC!AC110+'S&amp;T'!AC110+UMSL!AC110+UMSa!AC110</f>
        <v>286</v>
      </c>
      <c r="AD110" s="5">
        <f>MU!AD110+UMKC!AD110+'S&amp;T'!AD110+UMSL!AD110+UMSa!AD110</f>
        <v>321</v>
      </c>
      <c r="AE110" s="5">
        <f>MU!AE110+UMKC!AE110+'S&amp;T'!AE110+UMSL!AE110+UMSa!AE110</f>
        <v>322</v>
      </c>
      <c r="AF110" s="5">
        <f>MU!AF110+UMKC!AF110+'S&amp;T'!AF110+UMSL!AF110+UMSa!AF110</f>
        <v>261</v>
      </c>
      <c r="AG110" s="5">
        <f>MU!AG110+UMKC!AG110+'S&amp;T'!AG110+UMSL!AG110+UMSa!AG110</f>
        <v>356</v>
      </c>
      <c r="AH110" s="5">
        <f>MU!AH110+UMKC!AH110+'S&amp;T'!AH110+UMSL!AH110+UMSa!AH110</f>
        <v>411</v>
      </c>
      <c r="AI110" s="5">
        <f>MU!AI110+UMKC!AI110+'S&amp;T'!AI110+UMSL!AI110+UMSa!AI110</f>
        <v>399</v>
      </c>
      <c r="AJ110" s="6"/>
    </row>
    <row r="111" spans="1:36" ht="13.5" customHeight="1" x14ac:dyDescent="0.2">
      <c r="A111" s="3"/>
      <c r="E111" s="9">
        <f>MU!E111+UMKC!E111+'S&amp;T'!E111+UMSL!E111+UMSa!E111</f>
        <v>2416</v>
      </c>
      <c r="F111" s="9">
        <f>MU!F111+UMKC!F111+'S&amp;T'!F111+UMSL!F111+UMSa!F111</f>
        <v>2602</v>
      </c>
      <c r="G111" s="9">
        <f>MU!G111+UMKC!G111+'S&amp;T'!G111+UMSL!G111+UMSa!G111</f>
        <v>2709</v>
      </c>
      <c r="H111" s="9">
        <f>MU!H111+UMKC!H111+'S&amp;T'!H111+UMSL!H111+UMSa!H111</f>
        <v>2597</v>
      </c>
      <c r="I111" s="9">
        <f>MU!I111+UMKC!I111+'S&amp;T'!I111+UMSL!I111+UMSa!I111</f>
        <v>2621</v>
      </c>
      <c r="J111" s="9">
        <f>MU!J111+UMKC!J111+'S&amp;T'!J111+UMSL!J111+UMSa!J111</f>
        <v>2808</v>
      </c>
      <c r="K111" s="9">
        <f>MU!K111+UMKC!K111+'S&amp;T'!K111+UMSL!K111+UMSa!K111</f>
        <v>2940</v>
      </c>
      <c r="L111" s="9">
        <f>MU!L111+UMKC!L111+'S&amp;T'!L111+UMSL!L111+UMSa!L111</f>
        <v>3125</v>
      </c>
      <c r="M111" s="9">
        <f>MU!M111+UMKC!M111+'S&amp;T'!M111+UMSL!M111+UMSa!M111</f>
        <v>3266</v>
      </c>
      <c r="N111" s="9">
        <f>MU!N111+UMKC!N111+'S&amp;T'!N111+UMSL!N111+UMSa!N111</f>
        <v>3291</v>
      </c>
      <c r="O111" s="9">
        <f>MU!O111+UMKC!O111+'S&amp;T'!O111+UMSL!O111+UMSa!O111</f>
        <v>3317</v>
      </c>
      <c r="P111" s="9">
        <f>MU!P111+UMKC!P111+'S&amp;T'!P111+UMSL!P111+UMSa!P111</f>
        <v>3335</v>
      </c>
      <c r="Q111" s="9">
        <f>MU!Q111+UMKC!Q111+'S&amp;T'!Q111+UMSL!Q111+UMSa!Q111</f>
        <v>3393</v>
      </c>
      <c r="R111" s="9">
        <f>MU!R111+UMKC!R111+'S&amp;T'!R111+UMSL!R111+UMSa!R111</f>
        <v>3537</v>
      </c>
      <c r="S111" s="9">
        <f>MU!S111+UMKC!S111+'S&amp;T'!S111+UMSL!S111+UMSa!S111</f>
        <v>3503</v>
      </c>
      <c r="T111" s="9">
        <f>MU!T111+UMKC!T111+'S&amp;T'!T111+UMSL!T111+UMSa!T111</f>
        <v>3672</v>
      </c>
      <c r="U111" s="9">
        <f>MU!U111+UMKC!U111+'S&amp;T'!U111+UMSL!U111+UMSa!U111</f>
        <v>3882</v>
      </c>
      <c r="V111" s="9">
        <f>MU!V111+UMKC!V111+'S&amp;T'!V111+UMSL!V111+UMSa!V111</f>
        <v>4080</v>
      </c>
      <c r="W111" s="9">
        <f>MU!W111+UMKC!W111+'S&amp;T'!W111+UMSL!W111+UMSa!W111</f>
        <v>4204</v>
      </c>
      <c r="X111" s="9">
        <f t="shared" ref="X111:AC111" si="84">SUM(X108:X110)</f>
        <v>4076</v>
      </c>
      <c r="Y111" s="9">
        <f t="shared" si="84"/>
        <v>4145</v>
      </c>
      <c r="Z111" s="9">
        <f t="shared" si="84"/>
        <v>4160</v>
      </c>
      <c r="AA111" s="9">
        <f t="shared" si="84"/>
        <v>4108</v>
      </c>
      <c r="AB111" s="9">
        <f t="shared" si="84"/>
        <v>3871</v>
      </c>
      <c r="AC111" s="9">
        <f t="shared" si="84"/>
        <v>3631</v>
      </c>
      <c r="AD111" s="9">
        <f t="shared" ref="AD111:AE111" si="85">SUM(AD108:AD110)</f>
        <v>3459</v>
      </c>
      <c r="AE111" s="9">
        <f t="shared" si="85"/>
        <v>3343</v>
      </c>
      <c r="AF111" s="9">
        <f t="shared" ref="AF111:AG111" si="86">SUM(AF108:AF110)</f>
        <v>2993</v>
      </c>
      <c r="AG111" s="9">
        <f t="shared" si="86"/>
        <v>3001</v>
      </c>
      <c r="AH111" s="9">
        <f t="shared" ref="AH111:AI111" si="87">SUM(AH108:AH110)</f>
        <v>2908</v>
      </c>
      <c r="AI111" s="9">
        <f t="shared" si="87"/>
        <v>2917</v>
      </c>
      <c r="AJ111" s="6"/>
    </row>
    <row r="112" spans="1:36" ht="13.5" customHeight="1" x14ac:dyDescent="0.2">
      <c r="A112" s="3"/>
      <c r="B112" s="4"/>
      <c r="C112" s="4"/>
      <c r="D112" s="55"/>
      <c r="E112" s="5"/>
      <c r="F112" s="5"/>
      <c r="G112" s="5"/>
      <c r="H112" s="5"/>
      <c r="I112" s="5"/>
      <c r="J112" s="5"/>
      <c r="K112" s="13"/>
      <c r="L112" s="13"/>
      <c r="M112" s="13"/>
      <c r="N112" s="13"/>
      <c r="O112" s="13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6"/>
    </row>
    <row r="113" spans="1:36" ht="13.5" customHeight="1" x14ac:dyDescent="0.2">
      <c r="A113" s="3"/>
      <c r="B113" s="1" t="s">
        <v>74</v>
      </c>
      <c r="AJ113" s="6"/>
    </row>
    <row r="114" spans="1:36" ht="13.5" customHeight="1" x14ac:dyDescent="0.2">
      <c r="A114" s="3"/>
      <c r="AJ114" s="6"/>
    </row>
    <row r="115" spans="1:36" ht="13.5" customHeight="1" x14ac:dyDescent="0.2">
      <c r="A115" s="3"/>
      <c r="B115" s="1" t="s">
        <v>100</v>
      </c>
      <c r="AJ115" s="6"/>
    </row>
    <row r="116" spans="1:36" ht="13.5" customHeight="1" x14ac:dyDescent="0.2">
      <c r="A116" s="3"/>
      <c r="B116" s="1" t="s">
        <v>76</v>
      </c>
      <c r="AJ116" s="6"/>
    </row>
    <row r="117" spans="1:36" ht="13.5" customHeight="1" x14ac:dyDescent="0.2">
      <c r="A117" s="3"/>
      <c r="AJ117" s="6"/>
    </row>
    <row r="118" spans="1:36" ht="13.5" customHeight="1" x14ac:dyDescent="0.2">
      <c r="A118" s="3"/>
      <c r="B118" s="1" t="s">
        <v>101</v>
      </c>
      <c r="AJ118" s="6"/>
    </row>
    <row r="119" spans="1:36" ht="13.5" customHeight="1" x14ac:dyDescent="0.2">
      <c r="A119" s="3"/>
      <c r="B119" s="1" t="s">
        <v>102</v>
      </c>
      <c r="AJ119" s="6"/>
    </row>
    <row r="120" spans="1:36" ht="13.5" customHeight="1" x14ac:dyDescent="0.2">
      <c r="A120" s="3"/>
      <c r="AJ120" s="6"/>
    </row>
    <row r="121" spans="1:36" ht="13.5" customHeight="1" x14ac:dyDescent="0.2">
      <c r="A121" s="19"/>
      <c r="B121" s="88" t="s">
        <v>77</v>
      </c>
      <c r="C121" s="88"/>
      <c r="D121" s="88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 t="s">
        <v>108</v>
      </c>
      <c r="AJ121" s="20"/>
    </row>
  </sheetData>
  <mergeCells count="2">
    <mergeCell ref="A2:AJ2"/>
    <mergeCell ref="B121:D121"/>
  </mergeCells>
  <hyperlinks>
    <hyperlink ref="B121:D121" r:id="rId1" display="Source: IPEDS HR, Human Resources Survey" xr:uid="{00000000-0004-0000-0000-000000000000}"/>
  </hyperlinks>
  <printOptions horizontalCentered="1"/>
  <pageMargins left="0.7" right="0.45" top="0.5" bottom="0.25" header="0.5" footer="0.5"/>
  <pageSetup scale="79" orientation="portrait" r:id="rId2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E456"/>
  <sheetViews>
    <sheetView zoomScaleNormal="100" workbookViewId="0"/>
  </sheetViews>
  <sheetFormatPr defaultColWidth="9.140625" defaultRowHeight="13.5" customHeight="1" x14ac:dyDescent="0.2"/>
  <cols>
    <col min="1" max="3" width="2.7109375" style="1" customWidth="1"/>
    <col min="4" max="4" width="37.7109375" style="1" customWidth="1"/>
    <col min="5" max="29" width="8.7109375" style="9" hidden="1" customWidth="1"/>
    <col min="30" max="35" width="8.7109375" style="9" customWidth="1"/>
    <col min="36" max="36" width="2.7109375" style="1" customWidth="1"/>
    <col min="37" max="16384" width="9.140625" style="1"/>
  </cols>
  <sheetData>
    <row r="2" spans="1:57" ht="15" customHeight="1" x14ac:dyDescent="0.25">
      <c r="A2" s="84" t="s">
        <v>0</v>
      </c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7"/>
    </row>
    <row r="3" spans="1:57" ht="13.5" customHeight="1" x14ac:dyDescent="0.2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</row>
    <row r="4" spans="1:57" ht="15" customHeight="1" x14ac:dyDescent="0.25">
      <c r="A4" s="3"/>
      <c r="B4" s="7" t="s">
        <v>87</v>
      </c>
      <c r="C4" s="8"/>
      <c r="AJ4" s="6"/>
    </row>
    <row r="5" spans="1:57" ht="15" customHeight="1" x14ac:dyDescent="0.25">
      <c r="A5" s="3"/>
      <c r="B5" s="7" t="s">
        <v>107</v>
      </c>
      <c r="C5" s="8"/>
      <c r="AJ5" s="6"/>
    </row>
    <row r="6" spans="1:57" ht="13.5" customHeight="1" thickBot="1" x14ac:dyDescent="0.25">
      <c r="A6" s="3"/>
      <c r="B6" s="10"/>
      <c r="C6" s="10"/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6"/>
    </row>
    <row r="7" spans="1:57" ht="13.5" customHeight="1" thickTop="1" x14ac:dyDescent="0.2">
      <c r="A7" s="3"/>
      <c r="B7" s="12"/>
      <c r="C7" s="4"/>
      <c r="D7" s="4"/>
      <c r="E7" s="13" t="s">
        <v>2</v>
      </c>
      <c r="F7" s="13" t="s">
        <v>3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  <c r="M7" s="13" t="s">
        <v>10</v>
      </c>
      <c r="N7" s="13" t="s">
        <v>11</v>
      </c>
      <c r="O7" s="13" t="s">
        <v>12</v>
      </c>
      <c r="P7" s="13" t="s">
        <v>13</v>
      </c>
      <c r="Q7" s="13" t="s">
        <v>14</v>
      </c>
      <c r="R7" s="13" t="s">
        <v>15</v>
      </c>
      <c r="S7" s="13" t="s">
        <v>16</v>
      </c>
      <c r="T7" s="13" t="s">
        <v>17</v>
      </c>
      <c r="U7" s="13" t="s">
        <v>18</v>
      </c>
      <c r="V7" s="13" t="s">
        <v>19</v>
      </c>
      <c r="W7" s="13" t="s">
        <v>20</v>
      </c>
      <c r="X7" s="13" t="s">
        <v>21</v>
      </c>
      <c r="Y7" s="13" t="s">
        <v>22</v>
      </c>
      <c r="Z7" s="13" t="s">
        <v>91</v>
      </c>
      <c r="AA7" s="13" t="s">
        <v>93</v>
      </c>
      <c r="AB7" s="13" t="s">
        <v>94</v>
      </c>
      <c r="AC7" s="13" t="s">
        <v>95</v>
      </c>
      <c r="AD7" s="13" t="s">
        <v>96</v>
      </c>
      <c r="AE7" s="13" t="s">
        <v>98</v>
      </c>
      <c r="AF7" s="13" t="s">
        <v>99</v>
      </c>
      <c r="AG7" s="13" t="s">
        <v>103</v>
      </c>
      <c r="AH7" s="13" t="s">
        <v>104</v>
      </c>
      <c r="AI7" s="13" t="s">
        <v>105</v>
      </c>
      <c r="AJ7" s="6"/>
      <c r="AL7" s="81" t="s">
        <v>92</v>
      </c>
    </row>
    <row r="8" spans="1:57" ht="13.5" customHeight="1" x14ac:dyDescent="0.2">
      <c r="A8" s="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6"/>
      <c r="AL8" s="81" t="s">
        <v>97</v>
      </c>
    </row>
    <row r="9" spans="1:57" ht="13.5" customHeight="1" x14ac:dyDescent="0.2">
      <c r="A9" s="3"/>
      <c r="B9" s="65" t="s">
        <v>23</v>
      </c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"/>
    </row>
    <row r="10" spans="1:57" ht="13.5" customHeight="1" x14ac:dyDescent="0.2">
      <c r="A10" s="3"/>
      <c r="E10" s="9">
        <f t="shared" ref="E10:Y10" si="0">E15+E111</f>
        <v>12452</v>
      </c>
      <c r="F10" s="9">
        <f t="shared" si="0"/>
        <v>13196</v>
      </c>
      <c r="G10" s="9">
        <f t="shared" si="0"/>
        <v>13422</v>
      </c>
      <c r="H10" s="9">
        <f t="shared" si="0"/>
        <v>14490</v>
      </c>
      <c r="I10" s="9">
        <f t="shared" si="0"/>
        <v>14822</v>
      </c>
      <c r="J10" s="9">
        <f t="shared" si="0"/>
        <v>15459</v>
      </c>
      <c r="K10" s="9">
        <f t="shared" si="0"/>
        <v>15973</v>
      </c>
      <c r="L10" s="9">
        <f t="shared" si="0"/>
        <v>16150</v>
      </c>
      <c r="M10" s="9">
        <f t="shared" si="0"/>
        <v>16111</v>
      </c>
      <c r="N10" s="9">
        <f t="shared" si="0"/>
        <v>16498</v>
      </c>
      <c r="O10" s="9">
        <f t="shared" si="0"/>
        <v>16163</v>
      </c>
      <c r="P10" s="9">
        <f>P15+P111</f>
        <v>17303</v>
      </c>
      <c r="Q10" s="9">
        <f t="shared" si="0"/>
        <v>17824</v>
      </c>
      <c r="R10" s="9">
        <f t="shared" si="0"/>
        <v>18415</v>
      </c>
      <c r="S10" s="9">
        <f t="shared" si="0"/>
        <v>18499</v>
      </c>
      <c r="T10" s="9">
        <f t="shared" si="0"/>
        <v>18927</v>
      </c>
      <c r="U10" s="9">
        <f t="shared" si="0"/>
        <v>19007</v>
      </c>
      <c r="V10" s="9">
        <f t="shared" si="0"/>
        <v>19372</v>
      </c>
      <c r="W10" s="9">
        <f t="shared" si="0"/>
        <v>19681</v>
      </c>
      <c r="X10" s="9">
        <f t="shared" ref="X10" si="1">X15+X111</f>
        <v>19195</v>
      </c>
      <c r="Y10" s="9">
        <f t="shared" si="0"/>
        <v>19037</v>
      </c>
      <c r="Z10" s="9">
        <f t="shared" ref="Z10" si="2">Z15+Z111</f>
        <v>18845</v>
      </c>
      <c r="AA10" s="9">
        <f t="shared" ref="AA10:AB10" si="3">AA15+AA111</f>
        <v>18825</v>
      </c>
      <c r="AB10" s="9">
        <f t="shared" si="3"/>
        <v>18735</v>
      </c>
      <c r="AC10" s="9">
        <f t="shared" ref="AC10:AD10" si="4">AC15+AC111</f>
        <v>18597</v>
      </c>
      <c r="AD10" s="9">
        <f t="shared" si="4"/>
        <v>19007</v>
      </c>
      <c r="AE10" s="9">
        <f t="shared" ref="AE10:AF10" si="5">AE15+AE111</f>
        <v>19149</v>
      </c>
      <c r="AF10" s="9">
        <f t="shared" si="5"/>
        <v>18236</v>
      </c>
      <c r="AG10" s="9">
        <f t="shared" ref="AG10:AH10" si="6">AG15+AG111</f>
        <v>18172</v>
      </c>
      <c r="AH10" s="9">
        <f t="shared" si="6"/>
        <v>18555</v>
      </c>
      <c r="AI10" s="9">
        <f>AI15+AI111</f>
        <v>19595</v>
      </c>
      <c r="AJ10" s="6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</row>
    <row r="11" spans="1:57" ht="13.5" customHeight="1" x14ac:dyDescent="0.2">
      <c r="A11" s="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6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</row>
    <row r="12" spans="1:57" ht="13.5" customHeight="1" x14ac:dyDescent="0.2">
      <c r="A12" s="3"/>
      <c r="B12" s="65" t="s">
        <v>24</v>
      </c>
      <c r="C12" s="68"/>
      <c r="D12" s="68"/>
      <c r="E12" s="69"/>
      <c r="F12" s="69"/>
      <c r="G12" s="69"/>
      <c r="H12" s="69"/>
      <c r="I12" s="69"/>
      <c r="J12" s="69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6"/>
      <c r="AL12" s="9"/>
      <c r="AM12" s="9"/>
    </row>
    <row r="13" spans="1:57" ht="13.5" customHeight="1" x14ac:dyDescent="0.2">
      <c r="A13" s="3"/>
      <c r="D13" s="1" t="s">
        <v>83</v>
      </c>
      <c r="E13" s="9">
        <v>8187</v>
      </c>
      <c r="F13" s="9">
        <v>8386</v>
      </c>
      <c r="G13" s="9">
        <v>8497</v>
      </c>
      <c r="H13" s="9">
        <v>9210</v>
      </c>
      <c r="I13" s="9">
        <v>9495</v>
      </c>
      <c r="J13" s="9">
        <v>9823</v>
      </c>
      <c r="K13" s="9">
        <v>10434</v>
      </c>
      <c r="L13" s="9">
        <v>10287</v>
      </c>
      <c r="M13" s="9">
        <v>10378</v>
      </c>
      <c r="N13" s="9">
        <v>10459</v>
      </c>
      <c r="O13" s="9">
        <v>9993</v>
      </c>
      <c r="P13" s="9">
        <f t="shared" ref="P13:W14" si="7">P134+P241+P348</f>
        <v>10854</v>
      </c>
      <c r="Q13" s="9">
        <f t="shared" si="7"/>
        <v>11121</v>
      </c>
      <c r="R13" s="9">
        <f t="shared" si="7"/>
        <v>11544</v>
      </c>
      <c r="S13" s="9">
        <f t="shared" si="7"/>
        <v>11675</v>
      </c>
      <c r="T13" s="9">
        <f t="shared" si="7"/>
        <v>11868</v>
      </c>
      <c r="U13" s="9">
        <f t="shared" si="7"/>
        <v>11980</v>
      </c>
      <c r="V13" s="9">
        <f t="shared" si="7"/>
        <v>12120</v>
      </c>
      <c r="W13" s="9">
        <f t="shared" si="7"/>
        <v>12224</v>
      </c>
      <c r="X13" s="9">
        <f t="shared" ref="X13:Z14" si="8">X18+X75</f>
        <v>11963</v>
      </c>
      <c r="Y13" s="9">
        <f t="shared" si="8"/>
        <v>11924</v>
      </c>
      <c r="Z13" s="9">
        <f t="shared" si="8"/>
        <v>11999</v>
      </c>
      <c r="AA13" s="9">
        <f t="shared" ref="AA13:AB13" si="9">AA18+AA75</f>
        <v>11976</v>
      </c>
      <c r="AB13" s="9">
        <f t="shared" si="9"/>
        <v>11948</v>
      </c>
      <c r="AC13" s="9">
        <f t="shared" ref="AC13:AD13" si="10">AC18+AC75</f>
        <v>11752</v>
      </c>
      <c r="AD13" s="9">
        <f t="shared" si="10"/>
        <v>11945</v>
      </c>
      <c r="AE13" s="9">
        <f>AE18+AE75</f>
        <v>12243</v>
      </c>
      <c r="AF13" s="9">
        <f>AF18+AF75</f>
        <v>11655</v>
      </c>
      <c r="AG13" s="9">
        <f>AG18+AG75</f>
        <v>11632</v>
      </c>
      <c r="AH13" s="9">
        <f>AH18+AH75</f>
        <v>12054</v>
      </c>
      <c r="AI13" s="9">
        <f>AI18+AI75</f>
        <v>12803</v>
      </c>
      <c r="AJ13" s="6"/>
      <c r="AL13" s="9"/>
      <c r="AM13" s="9"/>
    </row>
    <row r="14" spans="1:57" ht="13.5" customHeight="1" x14ac:dyDescent="0.2">
      <c r="A14" s="3"/>
      <c r="D14" s="1" t="s">
        <v>84</v>
      </c>
      <c r="E14" s="5">
        <v>2718</v>
      </c>
      <c r="F14" s="5">
        <v>3035</v>
      </c>
      <c r="G14" s="5">
        <v>3096</v>
      </c>
      <c r="H14" s="5">
        <v>3545</v>
      </c>
      <c r="I14" s="5">
        <v>3586</v>
      </c>
      <c r="J14" s="5">
        <v>3761</v>
      </c>
      <c r="K14" s="5">
        <v>3643</v>
      </c>
      <c r="L14" s="5">
        <v>3855</v>
      </c>
      <c r="M14" s="5">
        <v>3730</v>
      </c>
      <c r="N14" s="5">
        <v>4100</v>
      </c>
      <c r="O14" s="5">
        <v>4222</v>
      </c>
      <c r="P14" s="5">
        <f t="shared" si="7"/>
        <v>4443</v>
      </c>
      <c r="Q14" s="5">
        <f t="shared" si="7"/>
        <v>4631</v>
      </c>
      <c r="R14" s="5">
        <f t="shared" si="7"/>
        <v>4689</v>
      </c>
      <c r="S14" s="5">
        <f t="shared" si="7"/>
        <v>4639</v>
      </c>
      <c r="T14" s="5">
        <f t="shared" si="7"/>
        <v>4775</v>
      </c>
      <c r="U14" s="5">
        <f t="shared" si="7"/>
        <v>4655</v>
      </c>
      <c r="V14" s="5">
        <f t="shared" si="7"/>
        <v>4761</v>
      </c>
      <c r="W14" s="5">
        <f t="shared" si="7"/>
        <v>4844</v>
      </c>
      <c r="X14" s="5">
        <f t="shared" si="8"/>
        <v>4668</v>
      </c>
      <c r="Y14" s="5">
        <f t="shared" si="8"/>
        <v>4506</v>
      </c>
      <c r="Z14" s="5">
        <f t="shared" si="8"/>
        <v>4183</v>
      </c>
      <c r="AA14" s="5">
        <f t="shared" ref="AA14:AB14" si="11">AA19+AA76</f>
        <v>4238</v>
      </c>
      <c r="AB14" s="5">
        <f t="shared" si="11"/>
        <v>4356</v>
      </c>
      <c r="AC14" s="5">
        <f t="shared" ref="AC14:AD14" si="12">AC19+AC76</f>
        <v>4630</v>
      </c>
      <c r="AD14" s="5">
        <f t="shared" si="12"/>
        <v>4962</v>
      </c>
      <c r="AE14" s="5">
        <f t="shared" ref="AE14:AF14" si="13">AE19+AE76</f>
        <v>4885</v>
      </c>
      <c r="AF14" s="5">
        <f t="shared" si="13"/>
        <v>4712</v>
      </c>
      <c r="AG14" s="5">
        <f t="shared" ref="AG14:AH14" si="14">AG19+AG76</f>
        <v>4692</v>
      </c>
      <c r="AH14" s="5">
        <f t="shared" si="14"/>
        <v>4704</v>
      </c>
      <c r="AI14" s="5">
        <f>AI19+AI76</f>
        <v>4972</v>
      </c>
      <c r="AJ14" s="6"/>
      <c r="AL14" s="9"/>
      <c r="AM14" s="9"/>
    </row>
    <row r="15" spans="1:57" ht="13.5" customHeight="1" x14ac:dyDescent="0.2">
      <c r="A15" s="3"/>
      <c r="D15" s="2"/>
      <c r="E15" s="9">
        <f t="shared" ref="E15:J15" si="15">SUM(E13:E14)</f>
        <v>10905</v>
      </c>
      <c r="F15" s="9">
        <f t="shared" si="15"/>
        <v>11421</v>
      </c>
      <c r="G15" s="9">
        <f t="shared" si="15"/>
        <v>11593</v>
      </c>
      <c r="H15" s="9">
        <f t="shared" si="15"/>
        <v>12755</v>
      </c>
      <c r="I15" s="9">
        <f t="shared" si="15"/>
        <v>13081</v>
      </c>
      <c r="J15" s="9">
        <f t="shared" si="15"/>
        <v>13584</v>
      </c>
      <c r="K15" s="9">
        <f t="shared" ref="K15:Y15" si="16">SUM(K13:K14)</f>
        <v>14077</v>
      </c>
      <c r="L15" s="9">
        <f t="shared" si="16"/>
        <v>14142</v>
      </c>
      <c r="M15" s="9">
        <f t="shared" si="16"/>
        <v>14108</v>
      </c>
      <c r="N15" s="9">
        <f t="shared" si="16"/>
        <v>14559</v>
      </c>
      <c r="O15" s="9">
        <f t="shared" si="16"/>
        <v>14215</v>
      </c>
      <c r="P15" s="9">
        <f t="shared" ref="P15:V15" si="17">SUM(P13:P14)</f>
        <v>15297</v>
      </c>
      <c r="Q15" s="9">
        <f t="shared" si="17"/>
        <v>15752</v>
      </c>
      <c r="R15" s="9">
        <f t="shared" si="17"/>
        <v>16233</v>
      </c>
      <c r="S15" s="9">
        <f t="shared" si="17"/>
        <v>16314</v>
      </c>
      <c r="T15" s="9">
        <f t="shared" si="17"/>
        <v>16643</v>
      </c>
      <c r="U15" s="9">
        <f t="shared" si="17"/>
        <v>16635</v>
      </c>
      <c r="V15" s="9">
        <f t="shared" si="17"/>
        <v>16881</v>
      </c>
      <c r="W15" s="9">
        <f t="shared" si="16"/>
        <v>17068</v>
      </c>
      <c r="X15" s="9">
        <f t="shared" ref="X15" si="18">SUM(X13:X14)</f>
        <v>16631</v>
      </c>
      <c r="Y15" s="9">
        <f t="shared" si="16"/>
        <v>16430</v>
      </c>
      <c r="Z15" s="9">
        <f t="shared" ref="Z15" si="19">SUM(Z13:Z14)</f>
        <v>16182</v>
      </c>
      <c r="AA15" s="9">
        <f t="shared" ref="AA15:AB15" si="20">SUM(AA13:AA14)</f>
        <v>16214</v>
      </c>
      <c r="AB15" s="9">
        <f t="shared" si="20"/>
        <v>16304</v>
      </c>
      <c r="AC15" s="9">
        <f t="shared" ref="AC15:AD15" si="21">SUM(AC13:AC14)</f>
        <v>16382</v>
      </c>
      <c r="AD15" s="9">
        <f t="shared" si="21"/>
        <v>16907</v>
      </c>
      <c r="AE15" s="9">
        <f t="shared" ref="AE15:AF15" si="22">SUM(AE13:AE14)</f>
        <v>17128</v>
      </c>
      <c r="AF15" s="9">
        <f t="shared" si="22"/>
        <v>16367</v>
      </c>
      <c r="AG15" s="9">
        <f t="shared" ref="AG15:AH15" si="23">SUM(AG13:AG14)</f>
        <v>16324</v>
      </c>
      <c r="AH15" s="9">
        <f t="shared" si="23"/>
        <v>16758</v>
      </c>
      <c r="AI15" s="9">
        <f t="shared" ref="AI15" si="24">SUM(AI13:AI14)</f>
        <v>17775</v>
      </c>
      <c r="AJ15" s="6"/>
      <c r="AL15" s="9"/>
      <c r="AM15" s="9"/>
    </row>
    <row r="16" spans="1:57" ht="13.5" customHeight="1" x14ac:dyDescent="0.2">
      <c r="A16" s="3"/>
      <c r="D16" s="2"/>
      <c r="AJ16" s="6"/>
      <c r="AL16" s="9"/>
      <c r="AM16" s="9"/>
    </row>
    <row r="17" spans="1:39" ht="13.5" customHeight="1" x14ac:dyDescent="0.2">
      <c r="A17" s="3"/>
      <c r="B17" s="65" t="s">
        <v>25</v>
      </c>
      <c r="C17" s="71"/>
      <c r="D17" s="72"/>
      <c r="E17" s="73"/>
      <c r="F17" s="73"/>
      <c r="G17" s="73"/>
      <c r="H17" s="73"/>
      <c r="I17" s="73"/>
      <c r="J17" s="73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6"/>
      <c r="AL17" s="9"/>
      <c r="AM17" s="9"/>
    </row>
    <row r="18" spans="1:39" ht="13.5" customHeight="1" x14ac:dyDescent="0.2">
      <c r="A18" s="3"/>
      <c r="D18" s="1" t="s">
        <v>83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9">
        <f t="shared" ref="X18:AC18" si="25">X25</f>
        <v>2395</v>
      </c>
      <c r="Y18" s="9">
        <f t="shared" si="25"/>
        <v>2319</v>
      </c>
      <c r="Z18" s="9">
        <f t="shared" si="25"/>
        <v>2351</v>
      </c>
      <c r="AA18" s="9">
        <f t="shared" si="25"/>
        <v>2309</v>
      </c>
      <c r="AB18" s="9">
        <f t="shared" si="25"/>
        <v>2328</v>
      </c>
      <c r="AC18" s="9">
        <f t="shared" si="25"/>
        <v>2270</v>
      </c>
      <c r="AD18" s="9">
        <f t="shared" ref="AD18" si="26">AD25</f>
        <v>2285</v>
      </c>
      <c r="AE18" s="9">
        <f>AE25</f>
        <v>2266</v>
      </c>
      <c r="AF18" s="9">
        <f>AF25</f>
        <v>2160</v>
      </c>
      <c r="AG18" s="9">
        <f>AG25</f>
        <v>2170</v>
      </c>
      <c r="AH18" s="9">
        <f>AH25</f>
        <v>2297</v>
      </c>
      <c r="AI18" s="9">
        <f>AI25</f>
        <v>2411</v>
      </c>
      <c r="AJ18" s="6"/>
      <c r="AL18" s="9"/>
      <c r="AM18" s="9"/>
    </row>
    <row r="19" spans="1:39" ht="13.5" customHeight="1" x14ac:dyDescent="0.2">
      <c r="A19" s="3"/>
      <c r="D19" s="1" t="s">
        <v>85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5">
        <f t="shared" ref="X19:AC19" si="27">X69</f>
        <v>1033</v>
      </c>
      <c r="Y19" s="5">
        <f t="shared" si="27"/>
        <v>931</v>
      </c>
      <c r="Z19" s="5">
        <f t="shared" si="27"/>
        <v>892</v>
      </c>
      <c r="AA19" s="5">
        <f t="shared" si="27"/>
        <v>905</v>
      </c>
      <c r="AB19" s="5">
        <f t="shared" si="27"/>
        <v>840</v>
      </c>
      <c r="AC19" s="5">
        <f t="shared" si="27"/>
        <v>818</v>
      </c>
      <c r="AD19" s="5">
        <f t="shared" ref="AD19:AE19" si="28">AD69</f>
        <v>818</v>
      </c>
      <c r="AE19" s="5">
        <f t="shared" si="28"/>
        <v>843</v>
      </c>
      <c r="AF19" s="5">
        <f t="shared" ref="AF19:AG19" si="29">AF69</f>
        <v>765</v>
      </c>
      <c r="AG19" s="5">
        <f t="shared" si="29"/>
        <v>762</v>
      </c>
      <c r="AH19" s="5">
        <f t="shared" ref="AH19" si="30">AH69</f>
        <v>758</v>
      </c>
      <c r="AI19" s="5">
        <f>AI69</f>
        <v>790</v>
      </c>
      <c r="AJ19" s="6"/>
      <c r="AL19" s="9"/>
      <c r="AM19" s="9"/>
    </row>
    <row r="20" spans="1:39" ht="13.5" customHeight="1" x14ac:dyDescent="0.2">
      <c r="A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9">
        <f t="shared" ref="X20:AC20" si="31">SUM(X18:X19)</f>
        <v>3428</v>
      </c>
      <c r="Y20" s="9">
        <f t="shared" si="31"/>
        <v>3250</v>
      </c>
      <c r="Z20" s="9">
        <f t="shared" si="31"/>
        <v>3243</v>
      </c>
      <c r="AA20" s="9">
        <f t="shared" si="31"/>
        <v>3214</v>
      </c>
      <c r="AB20" s="9">
        <f t="shared" si="31"/>
        <v>3168</v>
      </c>
      <c r="AC20" s="9">
        <f t="shared" si="31"/>
        <v>3088</v>
      </c>
      <c r="AD20" s="9">
        <f t="shared" ref="AD20:AE20" si="32">SUM(AD18:AD19)</f>
        <v>3103</v>
      </c>
      <c r="AE20" s="9">
        <f t="shared" si="32"/>
        <v>3109</v>
      </c>
      <c r="AF20" s="9">
        <f t="shared" ref="AF20:AG20" si="33">SUM(AF18:AF19)</f>
        <v>2925</v>
      </c>
      <c r="AG20" s="9">
        <f t="shared" si="33"/>
        <v>2932</v>
      </c>
      <c r="AH20" s="9">
        <f t="shared" ref="AH20:AI20" si="34">SUM(AH18:AH19)</f>
        <v>3055</v>
      </c>
      <c r="AI20" s="9">
        <f t="shared" si="34"/>
        <v>3201</v>
      </c>
      <c r="AJ20" s="6"/>
      <c r="AL20" s="9"/>
      <c r="AM20" s="9"/>
    </row>
    <row r="21" spans="1:39" ht="13.5" customHeight="1" x14ac:dyDescent="0.2">
      <c r="A21" s="3"/>
      <c r="C21" s="8" t="s">
        <v>26</v>
      </c>
      <c r="D21" s="8"/>
      <c r="E21" s="15"/>
      <c r="F21" s="15"/>
      <c r="G21" s="15"/>
      <c r="H21" s="15"/>
      <c r="I21" s="15"/>
      <c r="J21" s="15"/>
      <c r="AJ21" s="6"/>
      <c r="AL21" s="9"/>
      <c r="AM21" s="9"/>
    </row>
    <row r="22" spans="1:39" ht="13.5" customHeight="1" x14ac:dyDescent="0.2">
      <c r="A22" s="3"/>
      <c r="D22" s="1" t="s">
        <v>27</v>
      </c>
      <c r="X22" s="9">
        <f t="shared" ref="X22:Z24" si="35">X143+X250+X357</f>
        <v>1820</v>
      </c>
      <c r="Y22" s="9">
        <f t="shared" si="35"/>
        <v>1853</v>
      </c>
      <c r="Z22" s="9">
        <f t="shared" si="35"/>
        <v>1885</v>
      </c>
      <c r="AA22" s="9">
        <f t="shared" ref="AA22:AF22" si="36">AA143+AA250</f>
        <v>1852</v>
      </c>
      <c r="AB22" s="9">
        <f t="shared" si="36"/>
        <v>1869</v>
      </c>
      <c r="AC22" s="9">
        <f t="shared" si="36"/>
        <v>1831</v>
      </c>
      <c r="AD22" s="9">
        <f t="shared" si="36"/>
        <v>1879</v>
      </c>
      <c r="AE22" s="9">
        <f t="shared" si="36"/>
        <v>1877</v>
      </c>
      <c r="AF22" s="9">
        <f t="shared" si="36"/>
        <v>1933</v>
      </c>
      <c r="AG22" s="9">
        <f t="shared" ref="AG22:AH22" si="37">AG143+AG250</f>
        <v>1921</v>
      </c>
      <c r="AH22" s="9">
        <f t="shared" si="37"/>
        <v>1986</v>
      </c>
      <c r="AI22" s="9">
        <f t="shared" ref="AI22" si="38">AI143+AI250</f>
        <v>2065</v>
      </c>
      <c r="AJ22" s="6"/>
      <c r="AL22" s="9"/>
      <c r="AM22" s="9"/>
    </row>
    <row r="23" spans="1:39" ht="13.5" customHeight="1" x14ac:dyDescent="0.2">
      <c r="A23" s="3"/>
      <c r="D23" s="1" t="s">
        <v>28</v>
      </c>
      <c r="X23" s="9">
        <f t="shared" si="35"/>
        <v>357</v>
      </c>
      <c r="Y23" s="9">
        <f t="shared" si="35"/>
        <v>345</v>
      </c>
      <c r="Z23" s="9">
        <f t="shared" si="35"/>
        <v>342</v>
      </c>
      <c r="AA23" s="9">
        <f t="shared" ref="AA23:AB24" si="39">AA144+AA251</f>
        <v>333</v>
      </c>
      <c r="AB23" s="9">
        <f t="shared" si="39"/>
        <v>337</v>
      </c>
      <c r="AC23" s="9">
        <f t="shared" ref="AC23:AD23" si="40">AC144+AC251</f>
        <v>306</v>
      </c>
      <c r="AD23" s="9">
        <f t="shared" si="40"/>
        <v>314</v>
      </c>
      <c r="AE23" s="9">
        <f t="shared" ref="AE23:AF23" si="41">AE144+AE251</f>
        <v>321</v>
      </c>
      <c r="AF23" s="9">
        <f t="shared" si="41"/>
        <v>95</v>
      </c>
      <c r="AG23" s="9">
        <f t="shared" ref="AG23:AH23" si="42">AG144+AG251</f>
        <v>100</v>
      </c>
      <c r="AH23" s="9">
        <f t="shared" si="42"/>
        <v>104</v>
      </c>
      <c r="AI23" s="9">
        <f t="shared" ref="AI23" si="43">AI144+AI251</f>
        <v>108</v>
      </c>
      <c r="AJ23" s="6"/>
      <c r="AL23" s="9"/>
      <c r="AM23" s="9"/>
    </row>
    <row r="24" spans="1:39" ht="13.5" customHeight="1" x14ac:dyDescent="0.2">
      <c r="A24" s="3"/>
      <c r="D24" s="1" t="s">
        <v>29</v>
      </c>
      <c r="X24" s="5">
        <f t="shared" si="35"/>
        <v>218</v>
      </c>
      <c r="Y24" s="5">
        <f t="shared" si="35"/>
        <v>121</v>
      </c>
      <c r="Z24" s="5">
        <f t="shared" si="35"/>
        <v>124</v>
      </c>
      <c r="AA24" s="5">
        <f t="shared" si="39"/>
        <v>124</v>
      </c>
      <c r="AB24" s="5">
        <f t="shared" si="39"/>
        <v>122</v>
      </c>
      <c r="AC24" s="5">
        <f t="shared" ref="AC24:AD24" si="44">AC145+AC252</f>
        <v>133</v>
      </c>
      <c r="AD24" s="5">
        <f t="shared" si="44"/>
        <v>92</v>
      </c>
      <c r="AE24" s="5">
        <f t="shared" ref="AE24:AF24" si="45">AE145+AE252</f>
        <v>68</v>
      </c>
      <c r="AF24" s="5">
        <f t="shared" si="45"/>
        <v>132</v>
      </c>
      <c r="AG24" s="5">
        <f t="shared" ref="AG24:AH24" si="46">AG145+AG252</f>
        <v>149</v>
      </c>
      <c r="AH24" s="5">
        <f t="shared" si="46"/>
        <v>207</v>
      </c>
      <c r="AI24" s="5">
        <f t="shared" ref="AI24" si="47">AI145+AI252</f>
        <v>238</v>
      </c>
      <c r="AJ24" s="6"/>
      <c r="AL24" s="9"/>
      <c r="AM24" s="9"/>
    </row>
    <row r="25" spans="1:39" ht="13.5" customHeight="1" x14ac:dyDescent="0.2">
      <c r="A25" s="3"/>
      <c r="X25" s="9">
        <f t="shared" ref="X25:AC25" si="48">SUM(X22:X24)</f>
        <v>2395</v>
      </c>
      <c r="Y25" s="9">
        <f t="shared" si="48"/>
        <v>2319</v>
      </c>
      <c r="Z25" s="9">
        <f t="shared" si="48"/>
        <v>2351</v>
      </c>
      <c r="AA25" s="9">
        <f t="shared" si="48"/>
        <v>2309</v>
      </c>
      <c r="AB25" s="9">
        <f t="shared" si="48"/>
        <v>2328</v>
      </c>
      <c r="AC25" s="9">
        <f t="shared" si="48"/>
        <v>2270</v>
      </c>
      <c r="AD25" s="9">
        <f t="shared" ref="AD25:AE25" si="49">SUM(AD22:AD24)</f>
        <v>2285</v>
      </c>
      <c r="AE25" s="9">
        <f t="shared" si="49"/>
        <v>2266</v>
      </c>
      <c r="AF25" s="9">
        <f t="shared" ref="AF25:AG25" si="50">SUM(AF22:AF24)</f>
        <v>2160</v>
      </c>
      <c r="AG25" s="9">
        <f t="shared" si="50"/>
        <v>2170</v>
      </c>
      <c r="AH25" s="9">
        <f t="shared" ref="AH25:AI25" si="51">SUM(AH22:AH24)</f>
        <v>2297</v>
      </c>
      <c r="AI25" s="9">
        <f t="shared" si="51"/>
        <v>2411</v>
      </c>
      <c r="AJ25" s="6"/>
      <c r="AL25" s="9"/>
      <c r="AM25" s="9"/>
    </row>
    <row r="26" spans="1:39" ht="13.5" customHeight="1" x14ac:dyDescent="0.2">
      <c r="A26" s="3"/>
      <c r="C26" s="8" t="s">
        <v>30</v>
      </c>
      <c r="AJ26" s="6"/>
      <c r="AL26" s="9"/>
      <c r="AM26" s="9"/>
    </row>
    <row r="27" spans="1:39" ht="13.5" customHeight="1" x14ac:dyDescent="0.2">
      <c r="A27" s="3"/>
      <c r="D27" s="1" t="s">
        <v>31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9">
        <f t="shared" ref="X27:Z32" si="52">X148+X255+X362</f>
        <v>54</v>
      </c>
      <c r="Y27" s="9">
        <f t="shared" si="52"/>
        <v>63</v>
      </c>
      <c r="Z27" s="9">
        <f t="shared" si="52"/>
        <v>62</v>
      </c>
      <c r="AA27" s="9">
        <f t="shared" ref="AA27:AB32" si="53">AA148+AA255</f>
        <v>61</v>
      </c>
      <c r="AB27" s="9">
        <f t="shared" si="53"/>
        <v>64</v>
      </c>
      <c r="AC27" s="9">
        <f t="shared" ref="AC27:AD27" si="54">AC148+AC255</f>
        <v>67</v>
      </c>
      <c r="AD27" s="9">
        <f t="shared" si="54"/>
        <v>68</v>
      </c>
      <c r="AE27" s="9">
        <f t="shared" ref="AE27:AF27" si="55">AE148+AE255</f>
        <v>90</v>
      </c>
      <c r="AF27" s="9">
        <f t="shared" si="55"/>
        <v>102</v>
      </c>
      <c r="AG27" s="9">
        <f t="shared" ref="AG27:AH27" si="56">AG148+AG255</f>
        <v>111</v>
      </c>
      <c r="AH27" s="9">
        <f t="shared" si="56"/>
        <v>130</v>
      </c>
      <c r="AI27" s="9">
        <f t="shared" ref="AI27" si="57">AI148+AI255</f>
        <v>138</v>
      </c>
      <c r="AJ27" s="6"/>
      <c r="AL27" s="9"/>
      <c r="AM27" s="9"/>
    </row>
    <row r="28" spans="1:39" ht="13.5" customHeight="1" x14ac:dyDescent="0.2">
      <c r="A28" s="3"/>
      <c r="D28" s="1" t="s">
        <v>32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9">
        <f t="shared" si="52"/>
        <v>148</v>
      </c>
      <c r="Y28" s="9">
        <f t="shared" si="52"/>
        <v>178</v>
      </c>
      <c r="Z28" s="9">
        <f t="shared" si="52"/>
        <v>185</v>
      </c>
      <c r="AA28" s="9">
        <f t="shared" si="53"/>
        <v>194</v>
      </c>
      <c r="AB28" s="9">
        <f t="shared" si="53"/>
        <v>208</v>
      </c>
      <c r="AC28" s="9">
        <f t="shared" ref="AC28:AD28" si="58">AC149+AC256</f>
        <v>215</v>
      </c>
      <c r="AD28" s="9">
        <f t="shared" si="58"/>
        <v>213</v>
      </c>
      <c r="AE28" s="9">
        <f t="shared" ref="AE28:AF28" si="59">AE149+AE256</f>
        <v>218</v>
      </c>
      <c r="AF28" s="9">
        <f t="shared" si="59"/>
        <v>232</v>
      </c>
      <c r="AG28" s="9">
        <f t="shared" ref="AG28:AH28" si="60">AG149+AG256</f>
        <v>235</v>
      </c>
      <c r="AH28" s="9">
        <f t="shared" si="60"/>
        <v>245</v>
      </c>
      <c r="AI28" s="9">
        <f t="shared" ref="AI28" si="61">AI149+AI256</f>
        <v>254</v>
      </c>
      <c r="AJ28" s="6"/>
      <c r="AL28" s="9"/>
      <c r="AM28" s="9"/>
    </row>
    <row r="29" spans="1:39" ht="13.5" customHeight="1" x14ac:dyDescent="0.2">
      <c r="A29" s="3"/>
      <c r="D29" s="1" t="s">
        <v>33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9">
        <f t="shared" si="52"/>
        <v>363</v>
      </c>
      <c r="Y29" s="9">
        <f t="shared" si="52"/>
        <v>365</v>
      </c>
      <c r="Z29" s="9">
        <f t="shared" si="52"/>
        <v>390</v>
      </c>
      <c r="AA29" s="9">
        <f t="shared" si="53"/>
        <v>410</v>
      </c>
      <c r="AB29" s="9">
        <f t="shared" si="53"/>
        <v>410</v>
      </c>
      <c r="AC29" s="9">
        <f t="shared" ref="AC29:AD29" si="62">AC150+AC257</f>
        <v>388</v>
      </c>
      <c r="AD29" s="9">
        <f t="shared" si="62"/>
        <v>429</v>
      </c>
      <c r="AE29" s="9">
        <f t="shared" ref="AE29:AF29" si="63">AE150+AE257</f>
        <v>420</v>
      </c>
      <c r="AF29" s="9">
        <f t="shared" si="63"/>
        <v>388</v>
      </c>
      <c r="AG29" s="9">
        <f t="shared" ref="AG29:AH29" si="64">AG150+AG257</f>
        <v>396</v>
      </c>
      <c r="AH29" s="9">
        <f t="shared" si="64"/>
        <v>410</v>
      </c>
      <c r="AI29" s="9">
        <f t="shared" ref="AI29" si="65">AI150+AI257</f>
        <v>494</v>
      </c>
      <c r="AJ29" s="6"/>
      <c r="AL29" s="9"/>
      <c r="AM29" s="9"/>
    </row>
    <row r="30" spans="1:39" ht="13.5" customHeight="1" x14ac:dyDescent="0.2">
      <c r="A30" s="3"/>
      <c r="D30" s="1" t="s">
        <v>34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9">
        <f t="shared" si="52"/>
        <v>102</v>
      </c>
      <c r="Y30" s="9">
        <f t="shared" si="52"/>
        <v>94</v>
      </c>
      <c r="Z30" s="9">
        <f t="shared" si="52"/>
        <v>110</v>
      </c>
      <c r="AA30" s="9">
        <f t="shared" si="53"/>
        <v>108</v>
      </c>
      <c r="AB30" s="9">
        <f t="shared" si="53"/>
        <v>88</v>
      </c>
      <c r="AC30" s="9">
        <f t="shared" ref="AC30:AD30" si="66">AC151+AC258</f>
        <v>86</v>
      </c>
      <c r="AD30" s="9">
        <f t="shared" si="66"/>
        <v>88</v>
      </c>
      <c r="AE30" s="9">
        <f t="shared" ref="AE30:AF30" si="67">AE151+AE258</f>
        <v>103</v>
      </c>
      <c r="AF30" s="9">
        <f t="shared" si="67"/>
        <v>189</v>
      </c>
      <c r="AG30" s="9">
        <f t="shared" ref="AG30:AH30" si="68">AG151+AG258</f>
        <v>192</v>
      </c>
      <c r="AH30" s="9">
        <f t="shared" si="68"/>
        <v>231</v>
      </c>
      <c r="AI30" s="9">
        <f t="shared" ref="AI30" si="69">AI151+AI258</f>
        <v>185</v>
      </c>
      <c r="AJ30" s="6"/>
      <c r="AL30" s="9"/>
      <c r="AM30" s="9"/>
    </row>
    <row r="31" spans="1:39" ht="13.5" customHeight="1" x14ac:dyDescent="0.2">
      <c r="A31" s="3"/>
      <c r="D31" s="1" t="s">
        <v>35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9">
        <f t="shared" si="52"/>
        <v>11</v>
      </c>
      <c r="Y31" s="9">
        <f t="shared" si="52"/>
        <v>14</v>
      </c>
      <c r="Z31" s="9">
        <f t="shared" si="52"/>
        <v>13</v>
      </c>
      <c r="AA31" s="9">
        <f t="shared" si="53"/>
        <v>18</v>
      </c>
      <c r="AB31" s="9">
        <f t="shared" si="53"/>
        <v>19</v>
      </c>
      <c r="AC31" s="9">
        <f t="shared" ref="AC31:AD31" si="70">AC152+AC259</f>
        <v>15</v>
      </c>
      <c r="AD31" s="9">
        <f t="shared" si="70"/>
        <v>9</v>
      </c>
      <c r="AE31" s="9">
        <f t="shared" ref="AE31:AF31" si="71">AE152+AE259</f>
        <v>9</v>
      </c>
      <c r="AF31" s="9">
        <f t="shared" si="71"/>
        <v>5</v>
      </c>
      <c r="AG31" s="9">
        <f t="shared" ref="AG31:AH31" si="72">AG152+AG259</f>
        <v>5</v>
      </c>
      <c r="AH31" s="9">
        <f t="shared" si="72"/>
        <v>4</v>
      </c>
      <c r="AI31" s="9">
        <f t="shared" ref="AI31" si="73">AI152+AI259</f>
        <v>3</v>
      </c>
      <c r="AJ31" s="6"/>
      <c r="AL31" s="9"/>
      <c r="AM31" s="9"/>
    </row>
    <row r="32" spans="1:39" ht="13.5" customHeight="1" x14ac:dyDescent="0.2">
      <c r="A32" s="3"/>
      <c r="D32" s="1" t="s">
        <v>36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5">
        <f t="shared" si="52"/>
        <v>62</v>
      </c>
      <c r="Y32" s="5">
        <f t="shared" si="52"/>
        <v>73</v>
      </c>
      <c r="Z32" s="5">
        <f t="shared" si="52"/>
        <v>74</v>
      </c>
      <c r="AA32" s="5">
        <f t="shared" si="53"/>
        <v>88</v>
      </c>
      <c r="AB32" s="5">
        <f t="shared" si="53"/>
        <v>97</v>
      </c>
      <c r="AC32" s="5">
        <f t="shared" ref="AC32:AD32" si="74">AC153+AC260</f>
        <v>87</v>
      </c>
      <c r="AD32" s="5">
        <f t="shared" si="74"/>
        <v>99</v>
      </c>
      <c r="AE32" s="5">
        <f t="shared" ref="AE32:AF32" si="75">AE153+AE260</f>
        <v>134</v>
      </c>
      <c r="AF32" s="5">
        <f t="shared" si="75"/>
        <v>0</v>
      </c>
      <c r="AG32" s="5">
        <f t="shared" ref="AG32:AH32" si="76">AG153+AG260</f>
        <v>2</v>
      </c>
      <c r="AH32" s="5">
        <f t="shared" si="76"/>
        <v>4</v>
      </c>
      <c r="AI32" s="5">
        <f t="shared" ref="AI32" si="77">AI153+AI260</f>
        <v>3</v>
      </c>
      <c r="AJ32" s="6"/>
      <c r="AL32" s="9"/>
      <c r="AM32" s="9"/>
    </row>
    <row r="33" spans="1:39" ht="13.5" customHeight="1" x14ac:dyDescent="0.2">
      <c r="A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16">
        <f t="shared" ref="X33:AC33" si="78">SUM(X27:X32)</f>
        <v>740</v>
      </c>
      <c r="Y33" s="16">
        <f t="shared" si="78"/>
        <v>787</v>
      </c>
      <c r="Z33" s="16">
        <f t="shared" si="78"/>
        <v>834</v>
      </c>
      <c r="AA33" s="16">
        <f t="shared" si="78"/>
        <v>879</v>
      </c>
      <c r="AB33" s="16">
        <f t="shared" si="78"/>
        <v>886</v>
      </c>
      <c r="AC33" s="16">
        <f t="shared" si="78"/>
        <v>858</v>
      </c>
      <c r="AD33" s="16">
        <f t="shared" ref="AD33:AE33" si="79">SUM(AD27:AD32)</f>
        <v>906</v>
      </c>
      <c r="AE33" s="16">
        <f t="shared" si="79"/>
        <v>974</v>
      </c>
      <c r="AF33" s="16">
        <f t="shared" ref="AF33:AG33" si="80">SUM(AF27:AF32)</f>
        <v>916</v>
      </c>
      <c r="AG33" s="16">
        <f t="shared" si="80"/>
        <v>941</v>
      </c>
      <c r="AH33" s="16">
        <f t="shared" ref="AH33:AI33" si="81">SUM(AH27:AH32)</f>
        <v>1024</v>
      </c>
      <c r="AI33" s="16">
        <f t="shared" si="81"/>
        <v>1077</v>
      </c>
      <c r="AJ33" s="6"/>
      <c r="AL33" s="9"/>
      <c r="AM33" s="9"/>
    </row>
    <row r="34" spans="1:39" ht="13.5" customHeight="1" x14ac:dyDescent="0.2">
      <c r="A34" s="3"/>
      <c r="C34" s="8" t="s">
        <v>37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6"/>
      <c r="AL34" s="9"/>
      <c r="AM34" s="9"/>
    </row>
    <row r="35" spans="1:39" ht="13.5" customHeight="1" x14ac:dyDescent="0.2">
      <c r="A35" s="3"/>
      <c r="D35" s="1" t="s">
        <v>31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9">
        <f t="shared" ref="X35:Z40" si="82">X156+X263+X370</f>
        <v>432</v>
      </c>
      <c r="Y35" s="9">
        <f t="shared" si="82"/>
        <v>447</v>
      </c>
      <c r="Z35" s="9">
        <f t="shared" si="82"/>
        <v>451</v>
      </c>
      <c r="AA35" s="9">
        <f t="shared" ref="AA35:AB40" si="83">AA156+AA263</f>
        <v>401</v>
      </c>
      <c r="AB35" s="9">
        <f t="shared" si="83"/>
        <v>418</v>
      </c>
      <c r="AC35" s="9">
        <f t="shared" ref="AC35:AD35" si="84">AC156+AC263</f>
        <v>414</v>
      </c>
      <c r="AD35" s="9">
        <f t="shared" si="84"/>
        <v>396</v>
      </c>
      <c r="AE35" s="9">
        <f t="shared" ref="AE35:AF35" si="85">AE156+AE263</f>
        <v>339</v>
      </c>
      <c r="AF35" s="9">
        <f t="shared" si="85"/>
        <v>419</v>
      </c>
      <c r="AG35" s="9">
        <f t="shared" ref="AG35:AH35" si="86">AG156+AG263</f>
        <v>409</v>
      </c>
      <c r="AH35" s="9">
        <f t="shared" si="86"/>
        <v>415</v>
      </c>
      <c r="AI35" s="9">
        <f t="shared" ref="AI35" si="87">AI156+AI263</f>
        <v>403</v>
      </c>
      <c r="AJ35" s="6"/>
      <c r="AL35" s="9"/>
      <c r="AM35" s="9"/>
    </row>
    <row r="36" spans="1:39" ht="13.5" customHeight="1" x14ac:dyDescent="0.2">
      <c r="A36" s="3"/>
      <c r="D36" s="1" t="s">
        <v>32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9">
        <f t="shared" si="82"/>
        <v>354</v>
      </c>
      <c r="Y36" s="9">
        <f t="shared" si="82"/>
        <v>348</v>
      </c>
      <c r="Z36" s="9">
        <f t="shared" si="82"/>
        <v>346</v>
      </c>
      <c r="AA36" s="9">
        <f t="shared" si="83"/>
        <v>335</v>
      </c>
      <c r="AB36" s="9">
        <f t="shared" si="83"/>
        <v>331</v>
      </c>
      <c r="AC36" s="9">
        <f t="shared" ref="AC36:AD36" si="88">AC157+AC264</f>
        <v>321</v>
      </c>
      <c r="AD36" s="9">
        <f t="shared" si="88"/>
        <v>329</v>
      </c>
      <c r="AE36" s="9">
        <f t="shared" ref="AE36:AF36" si="89">AE157+AE264</f>
        <v>322</v>
      </c>
      <c r="AF36" s="9">
        <f t="shared" si="89"/>
        <v>338</v>
      </c>
      <c r="AG36" s="9">
        <f t="shared" ref="AG36:AH36" si="90">AG157+AG264</f>
        <v>324</v>
      </c>
      <c r="AH36" s="9">
        <f t="shared" si="90"/>
        <v>295</v>
      </c>
      <c r="AI36" s="9">
        <f t="shared" ref="AI36" si="91">AI157+AI264</f>
        <v>315</v>
      </c>
      <c r="AJ36" s="6"/>
      <c r="AL36" s="9"/>
      <c r="AM36" s="9"/>
    </row>
    <row r="37" spans="1:39" ht="13.5" customHeight="1" x14ac:dyDescent="0.2">
      <c r="A37" s="3"/>
      <c r="D37" s="1" t="s">
        <v>33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9">
        <f t="shared" si="82"/>
        <v>2</v>
      </c>
      <c r="Y37" s="9">
        <f t="shared" si="82"/>
        <v>1</v>
      </c>
      <c r="Z37" s="9">
        <f t="shared" si="82"/>
        <v>1</v>
      </c>
      <c r="AA37" s="9">
        <f t="shared" si="83"/>
        <v>0</v>
      </c>
      <c r="AB37" s="9">
        <f t="shared" si="83"/>
        <v>0</v>
      </c>
      <c r="AC37" s="9">
        <f t="shared" ref="AC37:AD37" si="92">AC158+AC265</f>
        <v>0</v>
      </c>
      <c r="AD37" s="9">
        <f t="shared" si="92"/>
        <v>0</v>
      </c>
      <c r="AE37" s="9">
        <f t="shared" ref="AE37:AF37" si="93">AE158+AE265</f>
        <v>0</v>
      </c>
      <c r="AF37" s="9">
        <f t="shared" si="93"/>
        <v>0</v>
      </c>
      <c r="AG37" s="9">
        <f t="shared" ref="AG37:AH37" si="94">AG158+AG265</f>
        <v>0</v>
      </c>
      <c r="AH37" s="9">
        <f t="shared" si="94"/>
        <v>0</v>
      </c>
      <c r="AI37" s="9">
        <f t="shared" ref="AI37" si="95">AI158+AI265</f>
        <v>1</v>
      </c>
      <c r="AJ37" s="6"/>
      <c r="AL37" s="9"/>
      <c r="AM37" s="9"/>
    </row>
    <row r="38" spans="1:39" ht="13.5" customHeight="1" x14ac:dyDescent="0.2">
      <c r="A38" s="3"/>
      <c r="D38" s="1" t="s">
        <v>34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9">
        <f t="shared" si="82"/>
        <v>0</v>
      </c>
      <c r="Y38" s="9">
        <f t="shared" si="82"/>
        <v>0</v>
      </c>
      <c r="Z38" s="9">
        <f t="shared" si="82"/>
        <v>0</v>
      </c>
      <c r="AA38" s="9">
        <f t="shared" si="83"/>
        <v>0</v>
      </c>
      <c r="AB38" s="9">
        <f t="shared" si="83"/>
        <v>0</v>
      </c>
      <c r="AC38" s="9">
        <f t="shared" ref="AC38:AD38" si="96">AC159+AC266</f>
        <v>0</v>
      </c>
      <c r="AD38" s="9">
        <f t="shared" si="96"/>
        <v>0</v>
      </c>
      <c r="AE38" s="9">
        <f t="shared" ref="AE38:AF38" si="97">AE159+AE266</f>
        <v>0</v>
      </c>
      <c r="AF38" s="9">
        <f t="shared" si="97"/>
        <v>0</v>
      </c>
      <c r="AG38" s="9">
        <f t="shared" ref="AG38:AH38" si="98">AG159+AG266</f>
        <v>0</v>
      </c>
      <c r="AH38" s="9">
        <f t="shared" si="98"/>
        <v>0</v>
      </c>
      <c r="AI38" s="9">
        <f t="shared" ref="AI38" si="99">AI159+AI266</f>
        <v>0</v>
      </c>
      <c r="AJ38" s="6"/>
      <c r="AL38" s="9"/>
      <c r="AM38" s="9"/>
    </row>
    <row r="39" spans="1:39" ht="13.5" customHeight="1" x14ac:dyDescent="0.2">
      <c r="A39" s="3"/>
      <c r="D39" s="1" t="s">
        <v>35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9">
        <f t="shared" si="82"/>
        <v>0</v>
      </c>
      <c r="Y39" s="9">
        <f t="shared" si="82"/>
        <v>0</v>
      </c>
      <c r="Z39" s="9">
        <f t="shared" si="82"/>
        <v>0</v>
      </c>
      <c r="AA39" s="9">
        <f t="shared" si="83"/>
        <v>0</v>
      </c>
      <c r="AB39" s="9">
        <f t="shared" si="83"/>
        <v>0</v>
      </c>
      <c r="AC39" s="9">
        <f t="shared" ref="AC39:AD39" si="100">AC160+AC267</f>
        <v>0</v>
      </c>
      <c r="AD39" s="9">
        <f t="shared" si="100"/>
        <v>0</v>
      </c>
      <c r="AE39" s="9">
        <f t="shared" ref="AE39:AF39" si="101">AE160+AE267</f>
        <v>0</v>
      </c>
      <c r="AF39" s="9">
        <f t="shared" si="101"/>
        <v>0</v>
      </c>
      <c r="AG39" s="9">
        <f t="shared" ref="AG39:AH39" si="102">AG160+AG267</f>
        <v>0</v>
      </c>
      <c r="AH39" s="9">
        <f t="shared" si="102"/>
        <v>0</v>
      </c>
      <c r="AI39" s="9">
        <f t="shared" ref="AI39" si="103">AI160+AI267</f>
        <v>0</v>
      </c>
      <c r="AJ39" s="6"/>
      <c r="AL39" s="9"/>
      <c r="AM39" s="9"/>
    </row>
    <row r="40" spans="1:39" ht="13.5" customHeight="1" x14ac:dyDescent="0.2">
      <c r="A40" s="3"/>
      <c r="D40" s="1" t="s">
        <v>38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5">
        <f t="shared" si="82"/>
        <v>0</v>
      </c>
      <c r="Y40" s="5">
        <f t="shared" si="82"/>
        <v>0</v>
      </c>
      <c r="Z40" s="5">
        <f t="shared" si="82"/>
        <v>0</v>
      </c>
      <c r="AA40" s="5">
        <f t="shared" si="83"/>
        <v>0</v>
      </c>
      <c r="AB40" s="5">
        <f t="shared" si="83"/>
        <v>0</v>
      </c>
      <c r="AC40" s="5">
        <f t="shared" ref="AC40:AD40" si="104">AC161+AC268</f>
        <v>0</v>
      </c>
      <c r="AD40" s="5">
        <f t="shared" si="104"/>
        <v>0</v>
      </c>
      <c r="AE40" s="5">
        <f t="shared" ref="AE40:AF40" si="105">AE161+AE268</f>
        <v>0</v>
      </c>
      <c r="AF40" s="5">
        <f t="shared" si="105"/>
        <v>0</v>
      </c>
      <c r="AG40" s="5">
        <f t="shared" ref="AG40:AH40" si="106">AG161+AG268</f>
        <v>0</v>
      </c>
      <c r="AH40" s="5">
        <f t="shared" si="106"/>
        <v>0</v>
      </c>
      <c r="AI40" s="5">
        <f t="shared" ref="AI40" si="107">AI161+AI268</f>
        <v>0</v>
      </c>
      <c r="AJ40" s="6"/>
      <c r="AL40" s="9"/>
      <c r="AM40" s="9"/>
    </row>
    <row r="41" spans="1:39" ht="13.5" customHeight="1" x14ac:dyDescent="0.2">
      <c r="A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16">
        <f t="shared" ref="X41:AC41" si="108">SUM(X35:X40)</f>
        <v>788</v>
      </c>
      <c r="Y41" s="16">
        <f t="shared" si="108"/>
        <v>796</v>
      </c>
      <c r="Z41" s="16">
        <f t="shared" si="108"/>
        <v>798</v>
      </c>
      <c r="AA41" s="16">
        <f t="shared" si="108"/>
        <v>736</v>
      </c>
      <c r="AB41" s="16">
        <f t="shared" si="108"/>
        <v>749</v>
      </c>
      <c r="AC41" s="16">
        <f t="shared" si="108"/>
        <v>735</v>
      </c>
      <c r="AD41" s="16">
        <f t="shared" ref="AD41:AE41" si="109">SUM(AD35:AD40)</f>
        <v>725</v>
      </c>
      <c r="AE41" s="16">
        <f t="shared" si="109"/>
        <v>661</v>
      </c>
      <c r="AF41" s="16">
        <f t="shared" ref="AF41:AG41" si="110">SUM(AF35:AF40)</f>
        <v>757</v>
      </c>
      <c r="AG41" s="16">
        <f t="shared" si="110"/>
        <v>733</v>
      </c>
      <c r="AH41" s="16">
        <f t="shared" ref="AH41:AI41" si="111">SUM(AH35:AH40)</f>
        <v>710</v>
      </c>
      <c r="AI41" s="16">
        <f t="shared" si="111"/>
        <v>719</v>
      </c>
      <c r="AJ41" s="6"/>
      <c r="AL41" s="9"/>
      <c r="AM41" s="9"/>
    </row>
    <row r="42" spans="1:39" ht="13.5" customHeight="1" x14ac:dyDescent="0.2">
      <c r="A42" s="3"/>
      <c r="C42" s="8" t="s">
        <v>39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6"/>
      <c r="AL42" s="9"/>
      <c r="AM42" s="9"/>
    </row>
    <row r="43" spans="1:39" ht="13.5" customHeight="1" x14ac:dyDescent="0.2">
      <c r="A43" s="3"/>
      <c r="D43" s="1" t="s">
        <v>31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9">
        <f t="shared" ref="X43:Z48" si="112">X164+X271+X378</f>
        <v>2</v>
      </c>
      <c r="Y43" s="9">
        <f t="shared" si="112"/>
        <v>2</v>
      </c>
      <c r="Z43" s="9">
        <f t="shared" si="112"/>
        <v>2</v>
      </c>
      <c r="AA43" s="9">
        <f t="shared" ref="AA43:AB48" si="113">AA164+AA271</f>
        <v>2</v>
      </c>
      <c r="AB43" s="9">
        <f t="shared" si="113"/>
        <v>1</v>
      </c>
      <c r="AC43" s="9">
        <f t="shared" ref="AC43:AD43" si="114">AC164+AC271</f>
        <v>3</v>
      </c>
      <c r="AD43" s="9">
        <f t="shared" si="114"/>
        <v>1</v>
      </c>
      <c r="AE43" s="9">
        <f t="shared" ref="AE43:AF43" si="115">AE164+AE271</f>
        <v>1</v>
      </c>
      <c r="AF43" s="9">
        <f t="shared" si="115"/>
        <v>0</v>
      </c>
      <c r="AG43" s="9">
        <f t="shared" ref="AG43:AH43" si="116">AG164+AG271</f>
        <v>1</v>
      </c>
      <c r="AH43" s="9">
        <f t="shared" si="116"/>
        <v>2</v>
      </c>
      <c r="AI43" s="9">
        <f t="shared" ref="AI43" si="117">AI164+AI271</f>
        <v>1</v>
      </c>
      <c r="AJ43" s="6"/>
      <c r="AL43" s="9"/>
      <c r="AM43" s="9"/>
    </row>
    <row r="44" spans="1:39" ht="13.5" customHeight="1" x14ac:dyDescent="0.2">
      <c r="A44" s="3"/>
      <c r="D44" s="1" t="s">
        <v>32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9">
        <f t="shared" si="112"/>
        <v>24</v>
      </c>
      <c r="Y44" s="9">
        <f t="shared" si="112"/>
        <v>19</v>
      </c>
      <c r="Z44" s="9">
        <f t="shared" si="112"/>
        <v>20</v>
      </c>
      <c r="AA44" s="9">
        <f t="shared" si="113"/>
        <v>10</v>
      </c>
      <c r="AB44" s="9">
        <f t="shared" si="113"/>
        <v>12</v>
      </c>
      <c r="AC44" s="9">
        <f t="shared" ref="AC44:AD44" si="118">AC165+AC272</f>
        <v>13</v>
      </c>
      <c r="AD44" s="9">
        <f t="shared" si="118"/>
        <v>9</v>
      </c>
      <c r="AE44" s="9">
        <f t="shared" ref="AE44:AF44" si="119">AE165+AE272</f>
        <v>7</v>
      </c>
      <c r="AF44" s="9">
        <f t="shared" si="119"/>
        <v>9</v>
      </c>
      <c r="AG44" s="9">
        <f t="shared" ref="AG44:AH44" si="120">AG165+AG272</f>
        <v>9</v>
      </c>
      <c r="AH44" s="9">
        <f t="shared" si="120"/>
        <v>12</v>
      </c>
      <c r="AI44" s="9">
        <f t="shared" ref="AI44" si="121">AI165+AI272</f>
        <v>15</v>
      </c>
      <c r="AJ44" s="6"/>
      <c r="AL44" s="9"/>
      <c r="AM44" s="9"/>
    </row>
    <row r="45" spans="1:39" ht="13.5" customHeight="1" x14ac:dyDescent="0.2">
      <c r="A45" s="3"/>
      <c r="D45" s="1" t="s">
        <v>33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9">
        <f t="shared" si="112"/>
        <v>266</v>
      </c>
      <c r="Y45" s="9">
        <f t="shared" si="112"/>
        <v>249</v>
      </c>
      <c r="Z45" s="9">
        <f t="shared" si="112"/>
        <v>231</v>
      </c>
      <c r="AA45" s="9">
        <f t="shared" si="113"/>
        <v>225</v>
      </c>
      <c r="AB45" s="9">
        <f t="shared" si="113"/>
        <v>221</v>
      </c>
      <c r="AC45" s="9">
        <f t="shared" ref="AC45:AD45" si="122">AC166+AC273</f>
        <v>222</v>
      </c>
      <c r="AD45" s="9">
        <f t="shared" si="122"/>
        <v>238</v>
      </c>
      <c r="AE45" s="9">
        <f t="shared" ref="AE45:AF45" si="123">AE166+AE273</f>
        <v>234</v>
      </c>
      <c r="AF45" s="9">
        <f t="shared" si="123"/>
        <v>251</v>
      </c>
      <c r="AG45" s="9">
        <f t="shared" ref="AG45:AH45" si="124">AG166+AG273</f>
        <v>237</v>
      </c>
      <c r="AH45" s="9">
        <f t="shared" si="124"/>
        <v>238</v>
      </c>
      <c r="AI45" s="9">
        <f t="shared" ref="AI45" si="125">AI166+AI273</f>
        <v>253</v>
      </c>
      <c r="AJ45" s="6"/>
      <c r="AL45" s="9"/>
      <c r="AM45" s="9"/>
    </row>
    <row r="46" spans="1:39" ht="13.5" customHeight="1" x14ac:dyDescent="0.2">
      <c r="A46" s="3"/>
      <c r="D46" s="1" t="s">
        <v>34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9">
        <f t="shared" si="112"/>
        <v>0</v>
      </c>
      <c r="Y46" s="9">
        <f t="shared" si="112"/>
        <v>0</v>
      </c>
      <c r="Z46" s="9">
        <f t="shared" si="112"/>
        <v>0</v>
      </c>
      <c r="AA46" s="9">
        <f t="shared" si="113"/>
        <v>0</v>
      </c>
      <c r="AB46" s="9">
        <f t="shared" si="113"/>
        <v>0</v>
      </c>
      <c r="AC46" s="9">
        <f t="shared" ref="AC46:AD46" si="126">AC167+AC274</f>
        <v>0</v>
      </c>
      <c r="AD46" s="9">
        <f t="shared" si="126"/>
        <v>0</v>
      </c>
      <c r="AE46" s="9">
        <f t="shared" ref="AE46:AF46" si="127">AE167+AE274</f>
        <v>0</v>
      </c>
      <c r="AF46" s="9">
        <f t="shared" si="127"/>
        <v>0</v>
      </c>
      <c r="AG46" s="9">
        <f t="shared" ref="AG46:AH46" si="128">AG167+AG274</f>
        <v>0</v>
      </c>
      <c r="AH46" s="9">
        <f t="shared" si="128"/>
        <v>0</v>
      </c>
      <c r="AI46" s="9">
        <f t="shared" ref="AI46" si="129">AI167+AI274</f>
        <v>0</v>
      </c>
      <c r="AJ46" s="6"/>
      <c r="AL46" s="9"/>
      <c r="AM46" s="9"/>
    </row>
    <row r="47" spans="1:39" ht="13.5" customHeight="1" x14ac:dyDescent="0.2">
      <c r="A47" s="3"/>
      <c r="D47" s="1" t="s">
        <v>35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9">
        <f t="shared" si="112"/>
        <v>0</v>
      </c>
      <c r="Y47" s="9">
        <f t="shared" si="112"/>
        <v>0</v>
      </c>
      <c r="Z47" s="9">
        <f t="shared" si="112"/>
        <v>0</v>
      </c>
      <c r="AA47" s="9">
        <f t="shared" si="113"/>
        <v>0</v>
      </c>
      <c r="AB47" s="9">
        <f t="shared" si="113"/>
        <v>0</v>
      </c>
      <c r="AC47" s="9">
        <f t="shared" ref="AC47:AD47" si="130">AC168+AC275</f>
        <v>0</v>
      </c>
      <c r="AD47" s="9">
        <f t="shared" si="130"/>
        <v>0</v>
      </c>
      <c r="AE47" s="9">
        <f t="shared" ref="AE47:AF47" si="131">AE168+AE275</f>
        <v>0</v>
      </c>
      <c r="AF47" s="9">
        <f t="shared" si="131"/>
        <v>0</v>
      </c>
      <c r="AG47" s="9">
        <f t="shared" ref="AG47:AH47" si="132">AG168+AG275</f>
        <v>0</v>
      </c>
      <c r="AH47" s="9">
        <f t="shared" si="132"/>
        <v>0</v>
      </c>
      <c r="AI47" s="9">
        <f t="shared" ref="AI47" si="133">AI168+AI275</f>
        <v>0</v>
      </c>
      <c r="AJ47" s="6"/>
      <c r="AL47" s="9"/>
      <c r="AM47" s="9"/>
    </row>
    <row r="48" spans="1:39" ht="13.5" customHeight="1" x14ac:dyDescent="0.2">
      <c r="A48" s="3"/>
      <c r="D48" s="1" t="s">
        <v>38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5">
        <f t="shared" si="112"/>
        <v>0</v>
      </c>
      <c r="Y48" s="5">
        <f t="shared" si="112"/>
        <v>0</v>
      </c>
      <c r="Z48" s="5">
        <f t="shared" si="112"/>
        <v>0</v>
      </c>
      <c r="AA48" s="5">
        <f t="shared" si="113"/>
        <v>0</v>
      </c>
      <c r="AB48" s="5">
        <f t="shared" si="113"/>
        <v>0</v>
      </c>
      <c r="AC48" s="5">
        <f t="shared" ref="AC48:AD48" si="134">AC169+AC276</f>
        <v>0</v>
      </c>
      <c r="AD48" s="5">
        <f t="shared" si="134"/>
        <v>0</v>
      </c>
      <c r="AE48" s="5">
        <f t="shared" ref="AE48:AF48" si="135">AE169+AE276</f>
        <v>0</v>
      </c>
      <c r="AF48" s="5">
        <f t="shared" si="135"/>
        <v>0</v>
      </c>
      <c r="AG48" s="5">
        <f t="shared" ref="AG48:AH48" si="136">AG169+AG276</f>
        <v>0</v>
      </c>
      <c r="AH48" s="5">
        <f t="shared" si="136"/>
        <v>0</v>
      </c>
      <c r="AI48" s="5">
        <f t="shared" ref="AI48" si="137">AI169+AI276</f>
        <v>0</v>
      </c>
      <c r="AJ48" s="6"/>
      <c r="AL48" s="9"/>
      <c r="AM48" s="9"/>
    </row>
    <row r="49" spans="1:39" ht="13.5" customHeight="1" x14ac:dyDescent="0.2">
      <c r="A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16">
        <f t="shared" ref="X49:AC49" si="138">SUM(X43:X48)</f>
        <v>292</v>
      </c>
      <c r="Y49" s="16">
        <f t="shared" si="138"/>
        <v>270</v>
      </c>
      <c r="Z49" s="16">
        <f t="shared" si="138"/>
        <v>253</v>
      </c>
      <c r="AA49" s="16">
        <f t="shared" si="138"/>
        <v>237</v>
      </c>
      <c r="AB49" s="16">
        <f t="shared" si="138"/>
        <v>234</v>
      </c>
      <c r="AC49" s="16">
        <f t="shared" si="138"/>
        <v>238</v>
      </c>
      <c r="AD49" s="16">
        <f t="shared" ref="AD49:AE49" si="139">SUM(AD43:AD48)</f>
        <v>248</v>
      </c>
      <c r="AE49" s="16">
        <f t="shared" si="139"/>
        <v>242</v>
      </c>
      <c r="AF49" s="16">
        <f t="shared" ref="AF49:AG49" si="140">SUM(AF43:AF48)</f>
        <v>260</v>
      </c>
      <c r="AG49" s="16">
        <f t="shared" si="140"/>
        <v>247</v>
      </c>
      <c r="AH49" s="16">
        <f t="shared" ref="AH49:AI49" si="141">SUM(AH43:AH48)</f>
        <v>252</v>
      </c>
      <c r="AI49" s="16">
        <f t="shared" si="141"/>
        <v>269</v>
      </c>
      <c r="AJ49" s="6"/>
      <c r="AL49" s="9"/>
      <c r="AM49" s="9"/>
    </row>
    <row r="50" spans="1:39" ht="13.5" customHeight="1" x14ac:dyDescent="0.2">
      <c r="A50" s="3"/>
      <c r="C50" s="8" t="s">
        <v>40</v>
      </c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6"/>
      <c r="AL50" s="9"/>
      <c r="AM50" s="9"/>
    </row>
    <row r="51" spans="1:39" ht="13.5" customHeight="1" x14ac:dyDescent="0.2">
      <c r="A51" s="3"/>
      <c r="D51" s="1" t="s">
        <v>81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9">
        <f t="shared" ref="X51:Z52" si="142">X172+X279+X386</f>
        <v>729</v>
      </c>
      <c r="Y51" s="9">
        <f t="shared" si="142"/>
        <v>721</v>
      </c>
      <c r="Z51" s="9">
        <f t="shared" si="142"/>
        <v>705</v>
      </c>
      <c r="AA51" s="9">
        <f t="shared" ref="AA51:AB52" si="143">AA172+AA279</f>
        <v>649</v>
      </c>
      <c r="AB51" s="9">
        <f t="shared" si="143"/>
        <v>649</v>
      </c>
      <c r="AC51" s="9">
        <f t="shared" ref="AC51:AD51" si="144">AC172+AC279</f>
        <v>643</v>
      </c>
      <c r="AD51" s="9">
        <f t="shared" si="144"/>
        <v>637</v>
      </c>
      <c r="AE51" s="9">
        <f t="shared" ref="AE51:AF51" si="145">AE172+AE279</f>
        <v>574</v>
      </c>
      <c r="AF51" s="9">
        <f t="shared" si="145"/>
        <v>662</v>
      </c>
      <c r="AG51" s="9">
        <f t="shared" ref="AG51:AH51" si="146">AG172+AG279</f>
        <v>635</v>
      </c>
      <c r="AH51" s="9">
        <f t="shared" si="146"/>
        <v>625</v>
      </c>
      <c r="AI51" s="9">
        <f t="shared" ref="AI51" si="147">AI172+AI279</f>
        <v>640</v>
      </c>
      <c r="AJ51" s="6"/>
      <c r="AL51" s="9"/>
      <c r="AM51" s="9"/>
    </row>
    <row r="52" spans="1:39" ht="13.5" customHeight="1" x14ac:dyDescent="0.2">
      <c r="A52" s="3"/>
      <c r="D52" s="1" t="s">
        <v>82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5">
        <f t="shared" si="142"/>
        <v>351</v>
      </c>
      <c r="Y52" s="5">
        <f t="shared" si="142"/>
        <v>345</v>
      </c>
      <c r="Z52" s="5">
        <f t="shared" si="142"/>
        <v>346</v>
      </c>
      <c r="AA52" s="5">
        <f t="shared" si="143"/>
        <v>324</v>
      </c>
      <c r="AB52" s="5">
        <f t="shared" si="143"/>
        <v>334</v>
      </c>
      <c r="AC52" s="5">
        <f t="shared" ref="AC52:AD52" si="148">AC173+AC280</f>
        <v>330</v>
      </c>
      <c r="AD52" s="5">
        <f t="shared" si="148"/>
        <v>336</v>
      </c>
      <c r="AE52" s="5">
        <f t="shared" ref="AE52:AF52" si="149">AE173+AE280</f>
        <v>329</v>
      </c>
      <c r="AF52" s="5">
        <f t="shared" si="149"/>
        <v>355</v>
      </c>
      <c r="AG52" s="5">
        <f t="shared" ref="AG52:AH52" si="150">AG173+AG280</f>
        <v>345</v>
      </c>
      <c r="AH52" s="5">
        <f t="shared" si="150"/>
        <v>337</v>
      </c>
      <c r="AI52" s="5">
        <f t="shared" ref="AI52" si="151">AI173+AI280</f>
        <v>348</v>
      </c>
      <c r="AJ52" s="6"/>
      <c r="AL52" s="9"/>
      <c r="AM52" s="9"/>
    </row>
    <row r="53" spans="1:39" ht="13.5" customHeight="1" x14ac:dyDescent="0.2">
      <c r="A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9">
        <f t="shared" ref="X53:AC53" si="152">SUM(X51:X52)</f>
        <v>1080</v>
      </c>
      <c r="Y53" s="9">
        <f t="shared" si="152"/>
        <v>1066</v>
      </c>
      <c r="Z53" s="9">
        <f t="shared" si="152"/>
        <v>1051</v>
      </c>
      <c r="AA53" s="9">
        <f t="shared" si="152"/>
        <v>973</v>
      </c>
      <c r="AB53" s="9">
        <f t="shared" si="152"/>
        <v>983</v>
      </c>
      <c r="AC53" s="9">
        <f t="shared" si="152"/>
        <v>973</v>
      </c>
      <c r="AD53" s="9">
        <f t="shared" ref="AD53:AE53" si="153">SUM(AD51:AD52)</f>
        <v>973</v>
      </c>
      <c r="AE53" s="9">
        <f t="shared" si="153"/>
        <v>903</v>
      </c>
      <c r="AF53" s="9">
        <f t="shared" ref="AF53:AG53" si="154">SUM(AF51:AF52)</f>
        <v>1017</v>
      </c>
      <c r="AG53" s="9">
        <f t="shared" si="154"/>
        <v>980</v>
      </c>
      <c r="AH53" s="9">
        <f t="shared" ref="AH53:AI53" si="155">SUM(AH51:AH52)</f>
        <v>962</v>
      </c>
      <c r="AI53" s="9">
        <f t="shared" si="155"/>
        <v>988</v>
      </c>
      <c r="AJ53" s="6"/>
      <c r="AL53" s="9"/>
      <c r="AM53" s="9"/>
    </row>
    <row r="54" spans="1:39" ht="13.5" customHeight="1" x14ac:dyDescent="0.2">
      <c r="A54" s="3"/>
      <c r="C54" s="8" t="s">
        <v>78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6"/>
      <c r="AL54" s="9"/>
      <c r="AM54" s="9"/>
    </row>
    <row r="55" spans="1:39" ht="13.5" customHeight="1" x14ac:dyDescent="0.2">
      <c r="A55" s="3"/>
      <c r="D55" s="1" t="s">
        <v>79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9">
        <f t="shared" ref="X55:Z63" si="156">X176+X283+X390</f>
        <v>32</v>
      </c>
      <c r="Y55" s="9">
        <f t="shared" si="156"/>
        <v>36</v>
      </c>
      <c r="Z55" s="9">
        <f t="shared" si="156"/>
        <v>38</v>
      </c>
      <c r="AA55" s="9">
        <f t="shared" ref="AA55:AB63" si="157">AA176+AA283</f>
        <v>35</v>
      </c>
      <c r="AB55" s="9">
        <f t="shared" si="157"/>
        <v>32</v>
      </c>
      <c r="AC55" s="9">
        <f t="shared" ref="AC55:AD55" si="158">AC176+AC283</f>
        <v>30</v>
      </c>
      <c r="AD55" s="9">
        <f t="shared" si="158"/>
        <v>41</v>
      </c>
      <c r="AE55" s="9">
        <f t="shared" ref="AE55:AF55" si="159">AE176+AE283</f>
        <v>47</v>
      </c>
      <c r="AF55" s="9">
        <f t="shared" si="159"/>
        <v>51</v>
      </c>
      <c r="AG55" s="9">
        <f t="shared" ref="AG55:AH55" si="160">AG176+AG283</f>
        <v>43</v>
      </c>
      <c r="AH55" s="9">
        <f t="shared" si="160"/>
        <v>39</v>
      </c>
      <c r="AI55" s="9">
        <f t="shared" ref="AI55" si="161">AI176+AI283</f>
        <v>43</v>
      </c>
      <c r="AJ55" s="6"/>
      <c r="AL55" s="9"/>
      <c r="AM55" s="9"/>
    </row>
    <row r="56" spans="1:39" ht="13.5" customHeight="1" x14ac:dyDescent="0.2">
      <c r="A56" s="3"/>
      <c r="D56" s="1" t="s">
        <v>43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9">
        <f t="shared" si="156"/>
        <v>38</v>
      </c>
      <c r="Y56" s="9">
        <f t="shared" si="156"/>
        <v>39</v>
      </c>
      <c r="Z56" s="9">
        <f t="shared" si="156"/>
        <v>42</v>
      </c>
      <c r="AA56" s="9">
        <f t="shared" si="157"/>
        <v>39</v>
      </c>
      <c r="AB56" s="9">
        <f t="shared" si="157"/>
        <v>40</v>
      </c>
      <c r="AC56" s="9">
        <f t="shared" ref="AC56:AD56" si="162">AC177+AC284</f>
        <v>42</v>
      </c>
      <c r="AD56" s="9">
        <f t="shared" si="162"/>
        <v>45</v>
      </c>
      <c r="AE56" s="9">
        <f t="shared" ref="AE56:AF56" si="163">AE177+AE284</f>
        <v>42</v>
      </c>
      <c r="AF56" s="9">
        <f t="shared" si="163"/>
        <v>48</v>
      </c>
      <c r="AG56" s="9">
        <f t="shared" ref="AG56:AH56" si="164">AG177+AG284</f>
        <v>51</v>
      </c>
      <c r="AH56" s="9">
        <f t="shared" si="164"/>
        <v>46</v>
      </c>
      <c r="AI56" s="9">
        <f t="shared" ref="AI56" si="165">AI177+AI284</f>
        <v>48</v>
      </c>
      <c r="AJ56" s="6"/>
      <c r="AL56" s="9"/>
      <c r="AM56" s="9"/>
    </row>
    <row r="57" spans="1:39" ht="13.5" customHeight="1" x14ac:dyDescent="0.2">
      <c r="A57" s="3"/>
      <c r="D57" s="1" t="s">
        <v>46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9">
        <f t="shared" si="156"/>
        <v>3</v>
      </c>
      <c r="Y57" s="9">
        <f t="shared" si="156"/>
        <v>3</v>
      </c>
      <c r="Z57" s="9">
        <f t="shared" si="156"/>
        <v>3</v>
      </c>
      <c r="AA57" s="9">
        <f t="shared" si="157"/>
        <v>2</v>
      </c>
      <c r="AB57" s="9">
        <f t="shared" si="157"/>
        <v>4</v>
      </c>
      <c r="AC57" s="9">
        <f t="shared" ref="AC57:AD57" si="166">AC178+AC285</f>
        <v>4</v>
      </c>
      <c r="AD57" s="9">
        <f t="shared" si="166"/>
        <v>3</v>
      </c>
      <c r="AE57" s="9">
        <f t="shared" ref="AE57:AF57" si="167">AE178+AE285</f>
        <v>6</v>
      </c>
      <c r="AF57" s="9">
        <f t="shared" si="167"/>
        <v>6</v>
      </c>
      <c r="AG57" s="9">
        <f t="shared" ref="AG57:AH57" si="168">AG178+AG285</f>
        <v>5</v>
      </c>
      <c r="AH57" s="9">
        <f t="shared" si="168"/>
        <v>5</v>
      </c>
      <c r="AI57" s="9">
        <f t="shared" ref="AI57" si="169">AI178+AI285</f>
        <v>3</v>
      </c>
      <c r="AJ57" s="6"/>
      <c r="AL57" s="9"/>
      <c r="AM57" s="9"/>
    </row>
    <row r="58" spans="1:39" ht="13.5" customHeight="1" x14ac:dyDescent="0.2">
      <c r="A58" s="3"/>
      <c r="D58" s="1" t="s">
        <v>44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9">
        <f t="shared" si="156"/>
        <v>135</v>
      </c>
      <c r="Y58" s="9">
        <f t="shared" si="156"/>
        <v>140</v>
      </c>
      <c r="Z58" s="9">
        <f t="shared" si="156"/>
        <v>142</v>
      </c>
      <c r="AA58" s="9">
        <f t="shared" si="157"/>
        <v>142</v>
      </c>
      <c r="AB58" s="9">
        <f t="shared" si="157"/>
        <v>151</v>
      </c>
      <c r="AC58" s="9">
        <f t="shared" ref="AC58:AD58" si="170">AC179+AC286</f>
        <v>151</v>
      </c>
      <c r="AD58" s="9">
        <f t="shared" si="170"/>
        <v>148</v>
      </c>
      <c r="AE58" s="9">
        <f t="shared" ref="AE58:AF58" si="171">AE179+AE286</f>
        <v>141</v>
      </c>
      <c r="AF58" s="9">
        <f t="shared" si="171"/>
        <v>167</v>
      </c>
      <c r="AG58" s="9">
        <f t="shared" ref="AG58:AH58" si="172">AG179+AG286</f>
        <v>172</v>
      </c>
      <c r="AH58" s="9">
        <f t="shared" si="172"/>
        <v>176</v>
      </c>
      <c r="AI58" s="9">
        <f t="shared" ref="AI58" si="173">AI179+AI286</f>
        <v>184</v>
      </c>
      <c r="AJ58" s="6"/>
      <c r="AL58" s="9"/>
      <c r="AM58" s="9"/>
    </row>
    <row r="59" spans="1:39" ht="13.5" customHeight="1" x14ac:dyDescent="0.2">
      <c r="A59" s="3"/>
      <c r="D59" s="1" t="s">
        <v>42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9">
        <f t="shared" si="156"/>
        <v>38</v>
      </c>
      <c r="Y59" s="9">
        <f t="shared" si="156"/>
        <v>35</v>
      </c>
      <c r="Z59" s="9">
        <f t="shared" si="156"/>
        <v>36</v>
      </c>
      <c r="AA59" s="9">
        <f t="shared" si="157"/>
        <v>34</v>
      </c>
      <c r="AB59" s="9">
        <f t="shared" si="157"/>
        <v>33</v>
      </c>
      <c r="AC59" s="9">
        <f t="shared" ref="AC59:AD59" si="174">AC180+AC287</f>
        <v>41</v>
      </c>
      <c r="AD59" s="9">
        <f t="shared" si="174"/>
        <v>41</v>
      </c>
      <c r="AE59" s="9">
        <f t="shared" ref="AE59:AF59" si="175">AE180+AE287</f>
        <v>39</v>
      </c>
      <c r="AF59" s="9">
        <f t="shared" si="175"/>
        <v>38</v>
      </c>
      <c r="AG59" s="9">
        <f t="shared" ref="AG59:AH59" si="176">AG180+AG287</f>
        <v>39</v>
      </c>
      <c r="AH59" s="9">
        <f t="shared" si="176"/>
        <v>33</v>
      </c>
      <c r="AI59" s="9">
        <f t="shared" ref="AI59" si="177">AI180+AI287</f>
        <v>35</v>
      </c>
      <c r="AJ59" s="6"/>
      <c r="AL59" s="9"/>
      <c r="AM59" s="9"/>
    </row>
    <row r="60" spans="1:39" ht="13.5" customHeight="1" x14ac:dyDescent="0.2">
      <c r="A60" s="3"/>
      <c r="D60" s="1" t="s">
        <v>45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9">
        <f t="shared" si="156"/>
        <v>2</v>
      </c>
      <c r="Y60" s="9">
        <f t="shared" si="156"/>
        <v>2</v>
      </c>
      <c r="Z60" s="9">
        <f t="shared" si="156"/>
        <v>1</v>
      </c>
      <c r="AA60" s="9">
        <f t="shared" si="157"/>
        <v>1</v>
      </c>
      <c r="AB60" s="9">
        <f t="shared" si="157"/>
        <v>1</v>
      </c>
      <c r="AC60" s="9">
        <f t="shared" ref="AC60:AD60" si="178">AC181+AC288</f>
        <v>1</v>
      </c>
      <c r="AD60" s="9">
        <f t="shared" si="178"/>
        <v>1</v>
      </c>
      <c r="AE60" s="9">
        <f t="shared" ref="AE60:AF60" si="179">AE181+AE288</f>
        <v>1</v>
      </c>
      <c r="AF60" s="9">
        <f t="shared" si="179"/>
        <v>1</v>
      </c>
      <c r="AG60" s="9">
        <f t="shared" ref="AG60:AH60" si="180">AG181+AG288</f>
        <v>1</v>
      </c>
      <c r="AH60" s="9">
        <f t="shared" si="180"/>
        <v>0</v>
      </c>
      <c r="AI60" s="9">
        <f t="shared" ref="AI60" si="181">AI181+AI288</f>
        <v>0</v>
      </c>
      <c r="AJ60" s="6"/>
      <c r="AL60" s="9"/>
      <c r="AM60" s="9"/>
    </row>
    <row r="61" spans="1:39" ht="13.5" customHeight="1" x14ac:dyDescent="0.2">
      <c r="A61" s="3"/>
      <c r="D61" s="1" t="s">
        <v>41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9">
        <f t="shared" si="156"/>
        <v>815</v>
      </c>
      <c r="Y61" s="9">
        <f t="shared" si="156"/>
        <v>790</v>
      </c>
      <c r="Z61" s="9">
        <f t="shared" si="156"/>
        <v>772</v>
      </c>
      <c r="AA61" s="9">
        <f t="shared" si="157"/>
        <v>709</v>
      </c>
      <c r="AB61" s="9">
        <f t="shared" si="157"/>
        <v>709</v>
      </c>
      <c r="AC61" s="9">
        <f t="shared" ref="AC61:AD61" si="182">AC182+AC289</f>
        <v>689</v>
      </c>
      <c r="AD61" s="9">
        <f t="shared" si="182"/>
        <v>672</v>
      </c>
      <c r="AE61" s="9">
        <f t="shared" ref="AE61:AF61" si="183">AE182+AE289</f>
        <v>602</v>
      </c>
      <c r="AF61" s="9">
        <f t="shared" si="183"/>
        <v>677</v>
      </c>
      <c r="AG61" s="9">
        <f t="shared" ref="AG61:AH61" si="184">AG182+AG289</f>
        <v>638</v>
      </c>
      <c r="AH61" s="9">
        <f t="shared" si="184"/>
        <v>623</v>
      </c>
      <c r="AI61" s="9">
        <f t="shared" ref="AI61" si="185">AI182+AI289</f>
        <v>622</v>
      </c>
      <c r="AJ61" s="6"/>
      <c r="AL61" s="9"/>
      <c r="AM61" s="9"/>
    </row>
    <row r="62" spans="1:39" ht="13.5" customHeight="1" x14ac:dyDescent="0.2">
      <c r="A62" s="3"/>
      <c r="D62" s="1" t="s">
        <v>80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9">
        <f t="shared" si="156"/>
        <v>4</v>
      </c>
      <c r="Y62" s="9">
        <f t="shared" si="156"/>
        <v>4</v>
      </c>
      <c r="Z62" s="9">
        <f t="shared" si="156"/>
        <v>4</v>
      </c>
      <c r="AA62" s="9">
        <f t="shared" si="157"/>
        <v>3</v>
      </c>
      <c r="AB62" s="9">
        <f t="shared" si="157"/>
        <v>3</v>
      </c>
      <c r="AC62" s="9">
        <f t="shared" ref="AC62:AD62" si="186">AC183+AC290</f>
        <v>3</v>
      </c>
      <c r="AD62" s="9">
        <f t="shared" si="186"/>
        <v>7</v>
      </c>
      <c r="AE62" s="9">
        <f t="shared" ref="AE62:AF62" si="187">AE183+AE290</f>
        <v>9</v>
      </c>
      <c r="AF62" s="9">
        <f t="shared" si="187"/>
        <v>11</v>
      </c>
      <c r="AG62" s="9">
        <f t="shared" ref="AG62:AH62" si="188">AG183+AG290</f>
        <v>11</v>
      </c>
      <c r="AH62" s="9">
        <f t="shared" si="188"/>
        <v>11</v>
      </c>
      <c r="AI62" s="9">
        <f t="shared" ref="AI62" si="189">AI183+AI290</f>
        <v>12</v>
      </c>
      <c r="AJ62" s="6"/>
      <c r="AL62" s="9"/>
      <c r="AM62" s="9"/>
    </row>
    <row r="63" spans="1:39" ht="13.5" customHeight="1" x14ac:dyDescent="0.2">
      <c r="A63" s="3"/>
      <c r="D63" s="1" t="s">
        <v>47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5">
        <f t="shared" si="156"/>
        <v>13</v>
      </c>
      <c r="Y63" s="5">
        <f t="shared" si="156"/>
        <v>17</v>
      </c>
      <c r="Z63" s="5">
        <f t="shared" si="156"/>
        <v>13</v>
      </c>
      <c r="AA63" s="5">
        <f t="shared" si="157"/>
        <v>8</v>
      </c>
      <c r="AB63" s="5">
        <f t="shared" si="157"/>
        <v>10</v>
      </c>
      <c r="AC63" s="5">
        <f t="shared" ref="AC63:AD63" si="190">AC184+AC291</f>
        <v>12</v>
      </c>
      <c r="AD63" s="5">
        <f t="shared" si="190"/>
        <v>15</v>
      </c>
      <c r="AE63" s="5">
        <f t="shared" ref="AE63:AF63" si="191">AE184+AE291</f>
        <v>16</v>
      </c>
      <c r="AF63" s="5">
        <f t="shared" si="191"/>
        <v>18</v>
      </c>
      <c r="AG63" s="5">
        <f t="shared" ref="AG63:AH63" si="192">AG184+AG291</f>
        <v>20</v>
      </c>
      <c r="AH63" s="5">
        <f t="shared" si="192"/>
        <v>29</v>
      </c>
      <c r="AI63" s="5">
        <f t="shared" ref="AI63" si="193">AI184+AI291</f>
        <v>41</v>
      </c>
      <c r="AJ63" s="6"/>
      <c r="AL63" s="9"/>
      <c r="AM63" s="9"/>
    </row>
    <row r="64" spans="1:39" ht="13.5" customHeight="1" x14ac:dyDescent="0.2">
      <c r="A64" s="3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6">
        <f t="shared" ref="X64:AC64" si="194">SUM(X55:X63)</f>
        <v>1080</v>
      </c>
      <c r="Y64" s="16">
        <f t="shared" si="194"/>
        <v>1066</v>
      </c>
      <c r="Z64" s="16">
        <f t="shared" si="194"/>
        <v>1051</v>
      </c>
      <c r="AA64" s="16">
        <f t="shared" si="194"/>
        <v>973</v>
      </c>
      <c r="AB64" s="16">
        <f t="shared" si="194"/>
        <v>983</v>
      </c>
      <c r="AC64" s="16">
        <f t="shared" si="194"/>
        <v>973</v>
      </c>
      <c r="AD64" s="16">
        <f t="shared" ref="AD64:AE64" si="195">SUM(AD55:AD63)</f>
        <v>973</v>
      </c>
      <c r="AE64" s="16">
        <f t="shared" si="195"/>
        <v>903</v>
      </c>
      <c r="AF64" s="16">
        <f t="shared" ref="AF64:AG64" si="196">SUM(AF55:AF63)</f>
        <v>1017</v>
      </c>
      <c r="AG64" s="16">
        <f t="shared" si="196"/>
        <v>980</v>
      </c>
      <c r="AH64" s="16">
        <f t="shared" ref="AH64:AI64" si="197">SUM(AH55:AH63)</f>
        <v>962</v>
      </c>
      <c r="AI64" s="16">
        <f t="shared" si="197"/>
        <v>988</v>
      </c>
      <c r="AJ64" s="6"/>
      <c r="AL64" s="9"/>
      <c r="AM64" s="9"/>
    </row>
    <row r="65" spans="1:39" ht="13.5" customHeight="1" x14ac:dyDescent="0.2">
      <c r="A65" s="3"/>
      <c r="C65" s="8" t="s">
        <v>48</v>
      </c>
      <c r="D65" s="8"/>
      <c r="E65" s="15"/>
      <c r="F65" s="15"/>
      <c r="G65" s="15"/>
      <c r="H65" s="15"/>
      <c r="I65" s="15"/>
      <c r="J65" s="15"/>
      <c r="AJ65" s="6"/>
      <c r="AL65" s="9"/>
      <c r="AM65" s="9"/>
    </row>
    <row r="66" spans="1:39" ht="13.5" customHeight="1" x14ac:dyDescent="0.2">
      <c r="A66" s="3"/>
      <c r="D66" s="1" t="s">
        <v>27</v>
      </c>
      <c r="X66" s="9">
        <f t="shared" ref="X66:Z68" si="198">X187+X294+X401</f>
        <v>955</v>
      </c>
      <c r="Y66" s="9">
        <f t="shared" si="198"/>
        <v>878</v>
      </c>
      <c r="Z66" s="9">
        <f t="shared" si="198"/>
        <v>844</v>
      </c>
      <c r="AA66" s="9">
        <f t="shared" ref="AA66:AB68" si="199">AA187+AA294</f>
        <v>847</v>
      </c>
      <c r="AB66" s="9">
        <f t="shared" si="199"/>
        <v>780</v>
      </c>
      <c r="AC66" s="9">
        <f t="shared" ref="AC66:AD66" si="200">AC187+AC294</f>
        <v>759</v>
      </c>
      <c r="AD66" s="9">
        <f t="shared" si="200"/>
        <v>770</v>
      </c>
      <c r="AE66" s="9">
        <f t="shared" ref="AE66:AF66" si="201">AE187+AE294</f>
        <v>785</v>
      </c>
      <c r="AF66" s="9">
        <f t="shared" si="201"/>
        <v>654</v>
      </c>
      <c r="AG66" s="9">
        <f t="shared" ref="AG66:AH66" si="202">AG187+AG294</f>
        <v>695</v>
      </c>
      <c r="AH66" s="9">
        <f t="shared" si="202"/>
        <v>754</v>
      </c>
      <c r="AI66" s="9">
        <f>AI187+AI294</f>
        <v>787</v>
      </c>
      <c r="AJ66" s="6"/>
      <c r="AL66" s="9"/>
      <c r="AM66" s="9"/>
    </row>
    <row r="67" spans="1:39" ht="13.5" customHeight="1" x14ac:dyDescent="0.2">
      <c r="A67" s="3"/>
      <c r="D67" s="1" t="s">
        <v>28</v>
      </c>
      <c r="X67" s="9">
        <f t="shared" si="198"/>
        <v>30</v>
      </c>
      <c r="Y67" s="9">
        <f t="shared" si="198"/>
        <v>29</v>
      </c>
      <c r="Z67" s="9">
        <f t="shared" si="198"/>
        <v>27</v>
      </c>
      <c r="AA67" s="9">
        <f t="shared" si="199"/>
        <v>30</v>
      </c>
      <c r="AB67" s="9">
        <f t="shared" si="199"/>
        <v>36</v>
      </c>
      <c r="AC67" s="9">
        <f t="shared" ref="AC67:AD67" si="203">AC188+AC295</f>
        <v>33</v>
      </c>
      <c r="AD67" s="9">
        <f t="shared" si="203"/>
        <v>19</v>
      </c>
      <c r="AE67" s="9">
        <f t="shared" ref="AE67:AF67" si="204">AE188+AE295</f>
        <v>34</v>
      </c>
      <c r="AF67" s="9">
        <f t="shared" si="204"/>
        <v>3</v>
      </c>
      <c r="AG67" s="9">
        <f t="shared" ref="AG67:AH67" si="205">AG188+AG295</f>
        <v>3</v>
      </c>
      <c r="AH67" s="9">
        <f t="shared" si="205"/>
        <v>4</v>
      </c>
      <c r="AI67" s="9">
        <f t="shared" ref="AI67" si="206">AI188+AI295</f>
        <v>3</v>
      </c>
      <c r="AJ67" s="6"/>
      <c r="AL67" s="9"/>
      <c r="AM67" s="9"/>
    </row>
    <row r="68" spans="1:39" ht="13.5" customHeight="1" x14ac:dyDescent="0.2">
      <c r="A68" s="3"/>
      <c r="D68" s="1" t="s">
        <v>29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5">
        <f t="shared" si="198"/>
        <v>48</v>
      </c>
      <c r="Y68" s="5">
        <f t="shared" si="198"/>
        <v>24</v>
      </c>
      <c r="Z68" s="5">
        <f t="shared" si="198"/>
        <v>21</v>
      </c>
      <c r="AA68" s="5">
        <f t="shared" si="199"/>
        <v>28</v>
      </c>
      <c r="AB68" s="5">
        <f t="shared" si="199"/>
        <v>24</v>
      </c>
      <c r="AC68" s="5">
        <f t="shared" ref="AC68:AD68" si="207">AC189+AC296</f>
        <v>26</v>
      </c>
      <c r="AD68" s="5">
        <f t="shared" si="207"/>
        <v>29</v>
      </c>
      <c r="AE68" s="5">
        <f t="shared" ref="AE68:AF68" si="208">AE189+AE296</f>
        <v>24</v>
      </c>
      <c r="AF68" s="5">
        <f t="shared" si="208"/>
        <v>108</v>
      </c>
      <c r="AG68" s="5">
        <f t="shared" ref="AG68:AH68" si="209">AG189+AG296</f>
        <v>64</v>
      </c>
      <c r="AH68" s="5">
        <f t="shared" si="209"/>
        <v>0</v>
      </c>
      <c r="AI68" s="5">
        <f t="shared" ref="AI68" si="210">AI189+AI296</f>
        <v>0</v>
      </c>
      <c r="AJ68" s="6"/>
      <c r="AL68" s="9"/>
      <c r="AM68" s="9"/>
    </row>
    <row r="69" spans="1:39" ht="13.5" customHeight="1" x14ac:dyDescent="0.2">
      <c r="A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9">
        <f t="shared" ref="X69:AC69" si="211">SUM(X66:X68)</f>
        <v>1033</v>
      </c>
      <c r="Y69" s="9">
        <f t="shared" si="211"/>
        <v>931</v>
      </c>
      <c r="Z69" s="9">
        <f t="shared" si="211"/>
        <v>892</v>
      </c>
      <c r="AA69" s="9">
        <f t="shared" si="211"/>
        <v>905</v>
      </c>
      <c r="AB69" s="9">
        <f t="shared" si="211"/>
        <v>840</v>
      </c>
      <c r="AC69" s="9">
        <f t="shared" si="211"/>
        <v>818</v>
      </c>
      <c r="AD69" s="9">
        <f t="shared" ref="AD69:AE69" si="212">SUM(AD66:AD68)</f>
        <v>818</v>
      </c>
      <c r="AE69" s="9">
        <f t="shared" si="212"/>
        <v>843</v>
      </c>
      <c r="AF69" s="9">
        <f t="shared" ref="AF69:AG69" si="213">SUM(AF66:AF68)</f>
        <v>765</v>
      </c>
      <c r="AG69" s="9">
        <f t="shared" si="213"/>
        <v>762</v>
      </c>
      <c r="AH69" s="9">
        <f t="shared" ref="AH69:AI69" si="214">SUM(AH66:AH68)</f>
        <v>758</v>
      </c>
      <c r="AI69" s="9">
        <f t="shared" si="214"/>
        <v>790</v>
      </c>
      <c r="AJ69" s="6"/>
      <c r="AL69" s="9"/>
      <c r="AM69" s="9"/>
    </row>
    <row r="70" spans="1:39" ht="13.5" customHeight="1" x14ac:dyDescent="0.2">
      <c r="A70" s="3"/>
      <c r="D70" s="2"/>
      <c r="AJ70" s="6"/>
      <c r="AL70" s="9"/>
      <c r="AM70" s="9"/>
    </row>
    <row r="71" spans="1:39" ht="13.5" customHeight="1" x14ac:dyDescent="0.2">
      <c r="A71" s="3"/>
      <c r="D71" s="2"/>
      <c r="E71" s="18"/>
      <c r="F71" s="18"/>
      <c r="G71" s="18"/>
      <c r="H71" s="18"/>
      <c r="I71" s="18"/>
      <c r="J71" s="18"/>
      <c r="AJ71" s="6"/>
      <c r="AL71" s="9"/>
      <c r="AM71" s="9"/>
    </row>
    <row r="72" spans="1:39" ht="13.5" customHeight="1" x14ac:dyDescent="0.2">
      <c r="A72" s="3"/>
      <c r="B72" s="4"/>
      <c r="C72" s="4"/>
      <c r="D72" s="4"/>
      <c r="E72" s="13" t="s">
        <v>2</v>
      </c>
      <c r="F72" s="13" t="s">
        <v>3</v>
      </c>
      <c r="G72" s="13" t="s">
        <v>4</v>
      </c>
      <c r="H72" s="13" t="s">
        <v>5</v>
      </c>
      <c r="I72" s="13" t="s">
        <v>6</v>
      </c>
      <c r="J72" s="13" t="s">
        <v>7</v>
      </c>
      <c r="K72" s="13" t="s">
        <v>8</v>
      </c>
      <c r="L72" s="13" t="s">
        <v>9</v>
      </c>
      <c r="M72" s="13" t="s">
        <v>10</v>
      </c>
      <c r="N72" s="13" t="s">
        <v>11</v>
      </c>
      <c r="O72" s="13" t="s">
        <v>12</v>
      </c>
      <c r="P72" s="13" t="s">
        <v>13</v>
      </c>
      <c r="Q72" s="13" t="s">
        <v>14</v>
      </c>
      <c r="R72" s="13" t="s">
        <v>15</v>
      </c>
      <c r="S72" s="13" t="s">
        <v>16</v>
      </c>
      <c r="T72" s="13" t="s">
        <v>17</v>
      </c>
      <c r="U72" s="13" t="s">
        <v>18</v>
      </c>
      <c r="V72" s="13" t="s">
        <v>19</v>
      </c>
      <c r="W72" s="13" t="s">
        <v>20</v>
      </c>
      <c r="X72" s="13" t="s">
        <v>21</v>
      </c>
      <c r="Y72" s="13" t="s">
        <v>22</v>
      </c>
      <c r="Z72" s="13" t="s">
        <v>91</v>
      </c>
      <c r="AA72" s="13" t="s">
        <v>93</v>
      </c>
      <c r="AB72" s="13" t="s">
        <v>94</v>
      </c>
      <c r="AC72" s="13" t="s">
        <v>95</v>
      </c>
      <c r="AD72" s="13" t="s">
        <v>96</v>
      </c>
      <c r="AE72" s="13" t="s">
        <v>98</v>
      </c>
      <c r="AF72" s="13" t="s">
        <v>99</v>
      </c>
      <c r="AG72" s="13" t="s">
        <v>103</v>
      </c>
      <c r="AH72" s="13" t="s">
        <v>104</v>
      </c>
      <c r="AI72" s="13" t="s">
        <v>105</v>
      </c>
      <c r="AJ72" s="6"/>
      <c r="AL72" s="9"/>
      <c r="AM72" s="9"/>
    </row>
    <row r="73" spans="1:39" ht="13.5" customHeight="1" x14ac:dyDescent="0.2">
      <c r="A73" s="3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6"/>
      <c r="AL73" s="9"/>
      <c r="AM73" s="9"/>
    </row>
    <row r="74" spans="1:39" ht="13.5" customHeight="1" x14ac:dyDescent="0.2">
      <c r="A74" s="3"/>
      <c r="B74" s="65" t="s">
        <v>49</v>
      </c>
      <c r="C74" s="71"/>
      <c r="D74" s="71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6"/>
      <c r="AL74" s="9"/>
      <c r="AM74" s="9"/>
    </row>
    <row r="75" spans="1:39" ht="13.5" customHeight="1" x14ac:dyDescent="0.2">
      <c r="A75" s="3"/>
      <c r="D75" s="1" t="s">
        <v>83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9">
        <f t="shared" ref="X75:AC75" si="215">X91</f>
        <v>9568</v>
      </c>
      <c r="Y75" s="9">
        <f t="shared" si="215"/>
        <v>9605</v>
      </c>
      <c r="Z75" s="9">
        <f t="shared" si="215"/>
        <v>9648</v>
      </c>
      <c r="AA75" s="9">
        <f t="shared" si="215"/>
        <v>9667</v>
      </c>
      <c r="AB75" s="9">
        <f t="shared" si="215"/>
        <v>9620</v>
      </c>
      <c r="AC75" s="9">
        <f t="shared" si="215"/>
        <v>9482</v>
      </c>
      <c r="AD75" s="9">
        <f t="shared" ref="AD75:AE75" si="216">AD91</f>
        <v>9660</v>
      </c>
      <c r="AE75" s="9">
        <f t="shared" si="216"/>
        <v>9977</v>
      </c>
      <c r="AF75" s="9">
        <f t="shared" ref="AF75:AG75" si="217">AF91</f>
        <v>9495</v>
      </c>
      <c r="AG75" s="9">
        <f t="shared" si="217"/>
        <v>9462</v>
      </c>
      <c r="AH75" s="9">
        <f t="shared" ref="AH75:AI75" si="218">AH91</f>
        <v>9757</v>
      </c>
      <c r="AI75" s="9">
        <f t="shared" si="218"/>
        <v>10392</v>
      </c>
      <c r="AJ75" s="6"/>
      <c r="AL75" s="9"/>
      <c r="AM75" s="9"/>
    </row>
    <row r="76" spans="1:39" ht="13.5" customHeight="1" x14ac:dyDescent="0.2">
      <c r="A76" s="3"/>
      <c r="D76" s="1" t="s">
        <v>85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5">
        <f t="shared" ref="X76:AC76" si="219">X105</f>
        <v>3635</v>
      </c>
      <c r="Y76" s="5">
        <f t="shared" si="219"/>
        <v>3575</v>
      </c>
      <c r="Z76" s="5">
        <f t="shared" si="219"/>
        <v>3291</v>
      </c>
      <c r="AA76" s="5">
        <f t="shared" si="219"/>
        <v>3333</v>
      </c>
      <c r="AB76" s="5">
        <f t="shared" si="219"/>
        <v>3516</v>
      </c>
      <c r="AC76" s="5">
        <f t="shared" si="219"/>
        <v>3812</v>
      </c>
      <c r="AD76" s="5">
        <f t="shared" ref="AD76:AE76" si="220">AD105</f>
        <v>4144</v>
      </c>
      <c r="AE76" s="5">
        <f t="shared" si="220"/>
        <v>4042</v>
      </c>
      <c r="AF76" s="5">
        <f t="shared" ref="AF76:AG76" si="221">AF105</f>
        <v>3947</v>
      </c>
      <c r="AG76" s="5">
        <f t="shared" si="221"/>
        <v>3930</v>
      </c>
      <c r="AH76" s="5">
        <f t="shared" ref="AH76:AI76" si="222">AH105</f>
        <v>3946</v>
      </c>
      <c r="AI76" s="5">
        <f t="shared" si="222"/>
        <v>4182</v>
      </c>
      <c r="AJ76" s="6"/>
      <c r="AL76" s="9"/>
      <c r="AM76" s="9"/>
    </row>
    <row r="77" spans="1:39" ht="13.5" customHeight="1" x14ac:dyDescent="0.2">
      <c r="A77" s="3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9">
        <f t="shared" ref="X77:AC77" si="223">SUM(X75:X76)</f>
        <v>13203</v>
      </c>
      <c r="Y77" s="9">
        <f t="shared" si="223"/>
        <v>13180</v>
      </c>
      <c r="Z77" s="9">
        <f t="shared" si="223"/>
        <v>12939</v>
      </c>
      <c r="AA77" s="9">
        <f t="shared" si="223"/>
        <v>13000</v>
      </c>
      <c r="AB77" s="9">
        <f t="shared" si="223"/>
        <v>13136</v>
      </c>
      <c r="AC77" s="9">
        <f t="shared" si="223"/>
        <v>13294</v>
      </c>
      <c r="AD77" s="9">
        <f t="shared" ref="AD77:AE77" si="224">SUM(AD75:AD76)</f>
        <v>13804</v>
      </c>
      <c r="AE77" s="9">
        <f t="shared" si="224"/>
        <v>14019</v>
      </c>
      <c r="AF77" s="9">
        <f t="shared" ref="AF77:AG77" si="225">SUM(AF75:AF76)</f>
        <v>13442</v>
      </c>
      <c r="AG77" s="9">
        <f t="shared" si="225"/>
        <v>13392</v>
      </c>
      <c r="AH77" s="9">
        <f t="shared" ref="AH77:AI77" si="226">SUM(AH75:AH76)</f>
        <v>13703</v>
      </c>
      <c r="AI77" s="9">
        <f t="shared" si="226"/>
        <v>14574</v>
      </c>
      <c r="AJ77" s="6"/>
      <c r="AL77" s="9"/>
      <c r="AM77" s="9"/>
    </row>
    <row r="78" spans="1:39" ht="13.5" customHeight="1" x14ac:dyDescent="0.2">
      <c r="A78" s="3"/>
      <c r="C78" s="8" t="s">
        <v>50</v>
      </c>
      <c r="D78" s="8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AJ78" s="6"/>
      <c r="AL78" s="9"/>
      <c r="AM78" s="9"/>
    </row>
    <row r="79" spans="1:39" ht="13.5" customHeight="1" x14ac:dyDescent="0.2">
      <c r="A79" s="3"/>
      <c r="D79" s="1" t="s">
        <v>51</v>
      </c>
      <c r="X79" s="9">
        <f t="shared" ref="X79:Z90" si="227">X200+X307+X414</f>
        <v>117</v>
      </c>
      <c r="Y79" s="9">
        <f t="shared" si="227"/>
        <v>115</v>
      </c>
      <c r="Z79" s="9">
        <f t="shared" si="227"/>
        <v>58</v>
      </c>
      <c r="AA79" s="9">
        <f t="shared" ref="AA79:AC90" si="228">AA200+AA307</f>
        <v>55</v>
      </c>
      <c r="AB79" s="9">
        <f t="shared" si="228"/>
        <v>54</v>
      </c>
      <c r="AC79" s="9">
        <f t="shared" si="228"/>
        <v>52</v>
      </c>
      <c r="AD79" s="9">
        <f t="shared" ref="AD79:AE79" si="229">AD200+AD307</f>
        <v>51</v>
      </c>
      <c r="AE79" s="9">
        <f t="shared" si="229"/>
        <v>53</v>
      </c>
      <c r="AF79" s="9">
        <f t="shared" ref="AF79:AG79" si="230">AF200+AF307</f>
        <v>50</v>
      </c>
      <c r="AG79" s="9">
        <f t="shared" si="230"/>
        <v>49</v>
      </c>
      <c r="AH79" s="9">
        <f t="shared" ref="AH79:AI79" si="231">AH200+AH307</f>
        <v>44</v>
      </c>
      <c r="AI79" s="9">
        <f t="shared" si="231"/>
        <v>50</v>
      </c>
      <c r="AJ79" s="6"/>
      <c r="AL79" s="9"/>
      <c r="AM79" s="9"/>
    </row>
    <row r="80" spans="1:39" ht="13.5" customHeight="1" x14ac:dyDescent="0.2">
      <c r="A80" s="3"/>
      <c r="D80" s="1" t="s">
        <v>52</v>
      </c>
      <c r="X80" s="9">
        <f t="shared" si="227"/>
        <v>295</v>
      </c>
      <c r="Y80" s="9">
        <f t="shared" si="227"/>
        <v>347</v>
      </c>
      <c r="Z80" s="9">
        <f t="shared" si="227"/>
        <v>277</v>
      </c>
      <c r="AA80" s="9">
        <f t="shared" si="228"/>
        <v>293</v>
      </c>
      <c r="AB80" s="9">
        <f t="shared" si="228"/>
        <v>279</v>
      </c>
      <c r="AC80" s="9">
        <f t="shared" ref="AC80:AD80" si="232">AC201+AC308</f>
        <v>283</v>
      </c>
      <c r="AD80" s="9">
        <f t="shared" si="232"/>
        <v>393</v>
      </c>
      <c r="AE80" s="9">
        <f t="shared" ref="AE80:AF80" si="233">AE201+AE308</f>
        <v>425</v>
      </c>
      <c r="AF80" s="9">
        <f t="shared" si="233"/>
        <v>176</v>
      </c>
      <c r="AG80" s="9">
        <f t="shared" ref="AG80:AH80" si="234">AG201+AG308</f>
        <v>180</v>
      </c>
      <c r="AH80" s="9">
        <f t="shared" si="234"/>
        <v>204</v>
      </c>
      <c r="AI80" s="9">
        <f t="shared" ref="AI80" si="235">AI201+AI308</f>
        <v>219</v>
      </c>
      <c r="AJ80" s="6"/>
      <c r="AL80" s="9"/>
      <c r="AM80" s="9"/>
    </row>
    <row r="81" spans="1:39" ht="13.5" customHeight="1" x14ac:dyDescent="0.2">
      <c r="A81" s="3"/>
      <c r="D81" s="1" t="s">
        <v>53</v>
      </c>
      <c r="X81" s="9">
        <f t="shared" si="227"/>
        <v>876</v>
      </c>
      <c r="Y81" s="9">
        <f t="shared" si="227"/>
        <v>934</v>
      </c>
      <c r="Z81" s="9">
        <f t="shared" si="227"/>
        <v>1013</v>
      </c>
      <c r="AA81" s="9">
        <f t="shared" si="228"/>
        <v>1006</v>
      </c>
      <c r="AB81" s="9">
        <f t="shared" si="228"/>
        <v>1031</v>
      </c>
      <c r="AC81" s="9">
        <f t="shared" ref="AC81:AD81" si="236">AC202+AC309</f>
        <v>1015</v>
      </c>
      <c r="AD81" s="9">
        <f t="shared" si="236"/>
        <v>711</v>
      </c>
      <c r="AE81" s="9">
        <f t="shared" ref="AE81:AF81" si="237">AE202+AE309</f>
        <v>735</v>
      </c>
      <c r="AF81" s="9">
        <f t="shared" si="237"/>
        <v>705</v>
      </c>
      <c r="AG81" s="9">
        <f t="shared" ref="AG81:AH81" si="238">AG202+AG309</f>
        <v>728</v>
      </c>
      <c r="AH81" s="9">
        <f t="shared" si="238"/>
        <v>795</v>
      </c>
      <c r="AI81" s="9">
        <f t="shared" ref="AI81" si="239">AI202+AI309</f>
        <v>845</v>
      </c>
      <c r="AJ81" s="6"/>
      <c r="AL81" s="9"/>
      <c r="AM81" s="9"/>
    </row>
    <row r="82" spans="1:39" ht="13.5" customHeight="1" x14ac:dyDescent="0.2">
      <c r="A82" s="3"/>
      <c r="D82" s="1" t="s">
        <v>54</v>
      </c>
      <c r="X82" s="9">
        <f t="shared" si="227"/>
        <v>369</v>
      </c>
      <c r="Y82" s="9">
        <f t="shared" si="227"/>
        <v>415</v>
      </c>
      <c r="Z82" s="9">
        <f t="shared" si="227"/>
        <v>436</v>
      </c>
      <c r="AA82" s="9">
        <f t="shared" si="228"/>
        <v>437</v>
      </c>
      <c r="AB82" s="9">
        <f t="shared" si="228"/>
        <v>451</v>
      </c>
      <c r="AC82" s="9">
        <f t="shared" ref="AC82:AD82" si="240">AC203+AC310</f>
        <v>472</v>
      </c>
      <c r="AD82" s="9">
        <f t="shared" si="240"/>
        <v>655</v>
      </c>
      <c r="AE82" s="9">
        <f t="shared" ref="AE82:AF82" si="241">AE203+AE310</f>
        <v>737</v>
      </c>
      <c r="AF82" s="9">
        <f t="shared" si="241"/>
        <v>674</v>
      </c>
      <c r="AG82" s="9">
        <f t="shared" ref="AG82:AH82" si="242">AG203+AG310</f>
        <v>719</v>
      </c>
      <c r="AH82" s="9">
        <f t="shared" si="242"/>
        <v>834</v>
      </c>
      <c r="AI82" s="9">
        <f t="shared" ref="AI82" si="243">AI203+AI310</f>
        <v>934</v>
      </c>
      <c r="AJ82" s="6"/>
      <c r="AL82" s="9"/>
      <c r="AM82" s="9"/>
    </row>
    <row r="83" spans="1:39" ht="13.5" customHeight="1" x14ac:dyDescent="0.2">
      <c r="A83" s="3"/>
      <c r="D83" s="1" t="s">
        <v>86</v>
      </c>
      <c r="X83" s="9">
        <f t="shared" si="227"/>
        <v>1099</v>
      </c>
      <c r="Y83" s="9">
        <f t="shared" si="227"/>
        <v>1000</v>
      </c>
      <c r="Z83" s="9">
        <f t="shared" si="227"/>
        <v>1066</v>
      </c>
      <c r="AA83" s="9">
        <f t="shared" si="228"/>
        <v>1017</v>
      </c>
      <c r="AB83" s="9">
        <f t="shared" si="228"/>
        <v>1014</v>
      </c>
      <c r="AC83" s="9">
        <f t="shared" ref="AC83:AD83" si="244">AC204+AC311</f>
        <v>1001</v>
      </c>
      <c r="AD83" s="9">
        <f t="shared" si="244"/>
        <v>1026</v>
      </c>
      <c r="AE83" s="9">
        <f t="shared" ref="AE83:AF83" si="245">AE204+AE311</f>
        <v>1055</v>
      </c>
      <c r="AF83" s="9">
        <f t="shared" si="245"/>
        <v>1196</v>
      </c>
      <c r="AG83" s="9">
        <f t="shared" ref="AG83:AH83" si="246">AG204+AG311</f>
        <v>1237</v>
      </c>
      <c r="AH83" s="9">
        <f t="shared" si="246"/>
        <v>1309</v>
      </c>
      <c r="AI83" s="9">
        <f t="shared" ref="AI83" si="247">AI204+AI311</f>
        <v>1505</v>
      </c>
      <c r="AJ83" s="6"/>
      <c r="AL83" s="9"/>
      <c r="AM83" s="9"/>
    </row>
    <row r="84" spans="1:39" ht="13.5" customHeight="1" x14ac:dyDescent="0.2">
      <c r="A84" s="3"/>
      <c r="D84" s="1" t="s">
        <v>55</v>
      </c>
      <c r="X84" s="9">
        <f t="shared" si="227"/>
        <v>696</v>
      </c>
      <c r="Y84" s="9">
        <f t="shared" si="227"/>
        <v>754</v>
      </c>
      <c r="Z84" s="9">
        <f t="shared" si="227"/>
        <v>745</v>
      </c>
      <c r="AA84" s="9">
        <f t="shared" si="228"/>
        <v>767</v>
      </c>
      <c r="AB84" s="9">
        <f t="shared" si="228"/>
        <v>754</v>
      </c>
      <c r="AC84" s="9">
        <f t="shared" ref="AC84:AD84" si="248">AC205+AC312</f>
        <v>751</v>
      </c>
      <c r="AD84" s="9">
        <f t="shared" si="248"/>
        <v>756</v>
      </c>
      <c r="AE84" s="9">
        <f t="shared" ref="AE84:AF84" si="249">AE205+AE312</f>
        <v>807</v>
      </c>
      <c r="AF84" s="9">
        <f t="shared" si="249"/>
        <v>728</v>
      </c>
      <c r="AG84" s="9">
        <f t="shared" ref="AG84:AH84" si="250">AG205+AG312</f>
        <v>744</v>
      </c>
      <c r="AH84" s="9">
        <f t="shared" si="250"/>
        <v>779</v>
      </c>
      <c r="AI84" s="9">
        <f t="shared" ref="AI84" si="251">AI205+AI312</f>
        <v>851</v>
      </c>
      <c r="AJ84" s="6"/>
      <c r="AL84" s="9"/>
      <c r="AM84" s="9"/>
    </row>
    <row r="85" spans="1:39" ht="13.5" customHeight="1" x14ac:dyDescent="0.2">
      <c r="A85" s="3"/>
      <c r="D85" s="1" t="s">
        <v>56</v>
      </c>
      <c r="X85" s="9">
        <f t="shared" si="227"/>
        <v>2009</v>
      </c>
      <c r="Y85" s="9">
        <f t="shared" si="227"/>
        <v>2101</v>
      </c>
      <c r="Z85" s="9">
        <f t="shared" si="227"/>
        <v>2066</v>
      </c>
      <c r="AA85" s="9">
        <f t="shared" si="228"/>
        <v>2218</v>
      </c>
      <c r="AB85" s="9">
        <f t="shared" si="228"/>
        <v>2324</v>
      </c>
      <c r="AC85" s="9">
        <f t="shared" ref="AC85:AD85" si="252">AC206+AC313</f>
        <v>2396</v>
      </c>
      <c r="AD85" s="9">
        <f t="shared" si="252"/>
        <v>2428</v>
      </c>
      <c r="AE85" s="9">
        <f t="shared" ref="AE85:AF85" si="253">AE206+AE313</f>
        <v>2543</v>
      </c>
      <c r="AF85" s="9">
        <f t="shared" si="253"/>
        <v>2619</v>
      </c>
      <c r="AG85" s="9">
        <f t="shared" ref="AG85:AH85" si="254">AG206+AG313</f>
        <v>2664</v>
      </c>
      <c r="AH85" s="9">
        <f t="shared" si="254"/>
        <v>2712</v>
      </c>
      <c r="AI85" s="9">
        <f t="shared" ref="AI85" si="255">AI206+AI313</f>
        <v>2831</v>
      </c>
      <c r="AJ85" s="6"/>
      <c r="AL85" s="9"/>
      <c r="AM85" s="9"/>
    </row>
    <row r="86" spans="1:39" ht="13.5" customHeight="1" x14ac:dyDescent="0.2">
      <c r="A86" s="3"/>
      <c r="D86" s="1" t="s">
        <v>57</v>
      </c>
      <c r="X86" s="9">
        <f t="shared" si="227"/>
        <v>1128</v>
      </c>
      <c r="Y86" s="9">
        <f t="shared" si="227"/>
        <v>1111</v>
      </c>
      <c r="Z86" s="9">
        <f t="shared" si="227"/>
        <v>1107</v>
      </c>
      <c r="AA86" s="9">
        <f t="shared" si="228"/>
        <v>1059</v>
      </c>
      <c r="AB86" s="9">
        <f t="shared" si="228"/>
        <v>1026</v>
      </c>
      <c r="AC86" s="9">
        <f t="shared" ref="AC86:AD86" si="256">AC207+AC314</f>
        <v>1041</v>
      </c>
      <c r="AD86" s="9">
        <f t="shared" si="256"/>
        <v>1198</v>
      </c>
      <c r="AE86" s="9">
        <f t="shared" ref="AE86:AF86" si="257">AE207+AE314</f>
        <v>1207</v>
      </c>
      <c r="AF86" s="9">
        <f t="shared" si="257"/>
        <v>1103</v>
      </c>
      <c r="AG86" s="9">
        <f t="shared" ref="AG86:AH86" si="258">AG207+AG314</f>
        <v>1000</v>
      </c>
      <c r="AH86" s="9">
        <f t="shared" si="258"/>
        <v>954</v>
      </c>
      <c r="AI86" s="9">
        <f t="shared" ref="AI86" si="259">AI207+AI314</f>
        <v>976</v>
      </c>
      <c r="AJ86" s="6"/>
      <c r="AL86" s="9"/>
      <c r="AM86" s="9"/>
    </row>
    <row r="87" spans="1:39" ht="13.5" customHeight="1" x14ac:dyDescent="0.2">
      <c r="A87" s="3"/>
      <c r="D87" s="1" t="s">
        <v>58</v>
      </c>
      <c r="X87" s="9">
        <f t="shared" si="227"/>
        <v>37</v>
      </c>
      <c r="Y87" s="9">
        <f t="shared" si="227"/>
        <v>38</v>
      </c>
      <c r="Z87" s="9">
        <f t="shared" si="227"/>
        <v>30</v>
      </c>
      <c r="AA87" s="9">
        <f t="shared" si="228"/>
        <v>30</v>
      </c>
      <c r="AB87" s="9">
        <f t="shared" si="228"/>
        <v>27</v>
      </c>
      <c r="AC87" s="9">
        <f t="shared" ref="AC87:AD87" si="260">AC208+AC315</f>
        <v>30</v>
      </c>
      <c r="AD87" s="9">
        <f t="shared" si="260"/>
        <v>36</v>
      </c>
      <c r="AE87" s="9">
        <f t="shared" ref="AE87:AF87" si="261">AE208+AE315</f>
        <v>39</v>
      </c>
      <c r="AF87" s="9">
        <f t="shared" si="261"/>
        <v>31</v>
      </c>
      <c r="AG87" s="9">
        <f t="shared" ref="AG87:AH87" si="262">AG208+AG315</f>
        <v>24</v>
      </c>
      <c r="AH87" s="9">
        <f t="shared" si="262"/>
        <v>30</v>
      </c>
      <c r="AI87" s="9">
        <f t="shared" ref="AI87" si="263">AI208+AI315</f>
        <v>37</v>
      </c>
      <c r="AJ87" s="6"/>
      <c r="AL87" s="9"/>
      <c r="AM87" s="9"/>
    </row>
    <row r="88" spans="1:39" ht="13.5" customHeight="1" x14ac:dyDescent="0.2">
      <c r="A88" s="3"/>
      <c r="D88" s="1" t="s">
        <v>59</v>
      </c>
      <c r="X88" s="9">
        <f t="shared" si="227"/>
        <v>2314</v>
      </c>
      <c r="Y88" s="9">
        <f t="shared" si="227"/>
        <v>2181</v>
      </c>
      <c r="Z88" s="9">
        <f t="shared" si="227"/>
        <v>2217</v>
      </c>
      <c r="AA88" s="9">
        <f t="shared" si="228"/>
        <v>2179</v>
      </c>
      <c r="AB88" s="9">
        <f t="shared" si="228"/>
        <v>2093</v>
      </c>
      <c r="AC88" s="9">
        <f t="shared" ref="AC88:AD88" si="264">AC209+AC316</f>
        <v>1924</v>
      </c>
      <c r="AD88" s="9">
        <f t="shared" si="264"/>
        <v>1886</v>
      </c>
      <c r="AE88" s="9">
        <f t="shared" ref="AE88:AF88" si="265">AE209+AE316</f>
        <v>1846</v>
      </c>
      <c r="AF88" s="9">
        <f t="shared" si="265"/>
        <v>1704</v>
      </c>
      <c r="AG88" s="9">
        <f t="shared" ref="AG88:AH88" si="266">AG209+AG316</f>
        <v>1598</v>
      </c>
      <c r="AH88" s="9">
        <f t="shared" si="266"/>
        <v>1586</v>
      </c>
      <c r="AI88" s="9">
        <f t="shared" ref="AI88" si="267">AI209+AI316</f>
        <v>1624</v>
      </c>
      <c r="AJ88" s="6"/>
      <c r="AL88" s="9"/>
      <c r="AM88" s="9"/>
    </row>
    <row r="89" spans="1:39" ht="13.5" customHeight="1" x14ac:dyDescent="0.2">
      <c r="A89" s="3"/>
      <c r="D89" s="1" t="s">
        <v>60</v>
      </c>
      <c r="X89" s="9">
        <f t="shared" si="227"/>
        <v>495</v>
      </c>
      <c r="Y89" s="9">
        <f t="shared" si="227"/>
        <v>483</v>
      </c>
      <c r="Z89" s="9">
        <f t="shared" si="227"/>
        <v>510</v>
      </c>
      <c r="AA89" s="9">
        <f t="shared" si="228"/>
        <v>484</v>
      </c>
      <c r="AB89" s="9">
        <f t="shared" si="228"/>
        <v>442</v>
      </c>
      <c r="AC89" s="9">
        <f t="shared" ref="AC89:AD89" si="268">AC210+AC317</f>
        <v>399</v>
      </c>
      <c r="AD89" s="9">
        <f t="shared" si="268"/>
        <v>364</v>
      </c>
      <c r="AE89" s="9">
        <f t="shared" ref="AE89:AF89" si="269">AE210+AE317</f>
        <v>367</v>
      </c>
      <c r="AF89" s="9">
        <f t="shared" si="269"/>
        <v>354</v>
      </c>
      <c r="AG89" s="9">
        <f t="shared" ref="AG89:AH89" si="270">AG210+AG317</f>
        <v>356</v>
      </c>
      <c r="AH89" s="9">
        <f t="shared" si="270"/>
        <v>343</v>
      </c>
      <c r="AI89" s="9">
        <f t="shared" ref="AI89" si="271">AI210+AI317</f>
        <v>350</v>
      </c>
      <c r="AJ89" s="6"/>
      <c r="AL89" s="9"/>
      <c r="AM89" s="9"/>
    </row>
    <row r="90" spans="1:39" ht="13.5" customHeight="1" x14ac:dyDescent="0.2">
      <c r="A90" s="3"/>
      <c r="D90" s="1" t="s">
        <v>61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5">
        <f t="shared" si="227"/>
        <v>133</v>
      </c>
      <c r="Y90" s="5">
        <f t="shared" si="227"/>
        <v>126</v>
      </c>
      <c r="Z90" s="5">
        <f t="shared" si="227"/>
        <v>123</v>
      </c>
      <c r="AA90" s="5">
        <f t="shared" si="228"/>
        <v>122</v>
      </c>
      <c r="AB90" s="5">
        <f t="shared" si="228"/>
        <v>125</v>
      </c>
      <c r="AC90" s="5">
        <f t="shared" ref="AC90:AD90" si="272">AC211+AC318</f>
        <v>118</v>
      </c>
      <c r="AD90" s="5">
        <f t="shared" si="272"/>
        <v>156</v>
      </c>
      <c r="AE90" s="5">
        <f t="shared" ref="AE90:AF90" si="273">AE211+AE318</f>
        <v>163</v>
      </c>
      <c r="AF90" s="5">
        <f t="shared" si="273"/>
        <v>155</v>
      </c>
      <c r="AG90" s="5">
        <f t="shared" ref="AG90:AH90" si="274">AG211+AG318</f>
        <v>163</v>
      </c>
      <c r="AH90" s="5">
        <f t="shared" si="274"/>
        <v>167</v>
      </c>
      <c r="AI90" s="5">
        <f t="shared" ref="AI90" si="275">AI211+AI318</f>
        <v>170</v>
      </c>
      <c r="AJ90" s="6"/>
      <c r="AL90" s="9"/>
      <c r="AM90" s="9"/>
    </row>
    <row r="91" spans="1:39" ht="13.5" customHeight="1" x14ac:dyDescent="0.2">
      <c r="A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9">
        <f t="shared" ref="X91:AC91" si="276">SUM(X79:X90)</f>
        <v>9568</v>
      </c>
      <c r="Y91" s="9">
        <f t="shared" si="276"/>
        <v>9605</v>
      </c>
      <c r="Z91" s="9">
        <f t="shared" si="276"/>
        <v>9648</v>
      </c>
      <c r="AA91" s="9">
        <f t="shared" si="276"/>
        <v>9667</v>
      </c>
      <c r="AB91" s="9">
        <f t="shared" si="276"/>
        <v>9620</v>
      </c>
      <c r="AC91" s="9">
        <f t="shared" si="276"/>
        <v>9482</v>
      </c>
      <c r="AD91" s="9">
        <f t="shared" ref="AD91:AE91" si="277">SUM(AD79:AD90)</f>
        <v>9660</v>
      </c>
      <c r="AE91" s="9">
        <f t="shared" si="277"/>
        <v>9977</v>
      </c>
      <c r="AF91" s="9">
        <f t="shared" ref="AF91:AG91" si="278">SUM(AF79:AF90)</f>
        <v>9495</v>
      </c>
      <c r="AG91" s="9">
        <f t="shared" si="278"/>
        <v>9462</v>
      </c>
      <c r="AH91" s="9">
        <f t="shared" ref="AH91:AI91" si="279">SUM(AH79:AH90)</f>
        <v>9757</v>
      </c>
      <c r="AI91" s="9">
        <f t="shared" si="279"/>
        <v>10392</v>
      </c>
      <c r="AJ91" s="6"/>
      <c r="AL91" s="9"/>
      <c r="AM91" s="9"/>
    </row>
    <row r="92" spans="1:39" ht="13.5" customHeight="1" x14ac:dyDescent="0.2">
      <c r="A92" s="3"/>
      <c r="C92" s="8" t="s">
        <v>62</v>
      </c>
      <c r="D92" s="8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AJ92" s="6"/>
      <c r="AL92" s="9"/>
      <c r="AM92" s="9"/>
    </row>
    <row r="93" spans="1:39" ht="13.5" customHeight="1" x14ac:dyDescent="0.2">
      <c r="A93" s="3"/>
      <c r="D93" s="1" t="s">
        <v>51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9">
        <f t="shared" ref="X93:Z104" si="280">X214+X321+X428</f>
        <v>9</v>
      </c>
      <c r="Y93" s="9">
        <f t="shared" si="280"/>
        <v>10</v>
      </c>
      <c r="Z93" s="9">
        <f t="shared" si="280"/>
        <v>5</v>
      </c>
      <c r="AA93" s="9">
        <f t="shared" ref="AA93:AB104" si="281">AA214+AA321</f>
        <v>5</v>
      </c>
      <c r="AB93" s="9">
        <f t="shared" si="281"/>
        <v>4</v>
      </c>
      <c r="AC93" s="9">
        <f t="shared" ref="AC93:AD93" si="282">AC214+AC321</f>
        <v>4</v>
      </c>
      <c r="AD93" s="9">
        <f t="shared" si="282"/>
        <v>5</v>
      </c>
      <c r="AE93" s="9">
        <f t="shared" ref="AE93:AF93" si="283">AE214+AE321</f>
        <v>3</v>
      </c>
      <c r="AF93" s="9">
        <f t="shared" si="283"/>
        <v>3</v>
      </c>
      <c r="AG93" s="9">
        <f t="shared" ref="AG93:AH93" si="284">AG214+AG321</f>
        <v>4</v>
      </c>
      <c r="AH93" s="9">
        <f t="shared" si="284"/>
        <v>1</v>
      </c>
      <c r="AI93" s="9">
        <f t="shared" ref="AI93" si="285">AI214+AI321</f>
        <v>2</v>
      </c>
      <c r="AJ93" s="6"/>
      <c r="AL93" s="9"/>
      <c r="AM93" s="9"/>
    </row>
    <row r="94" spans="1:39" ht="13.5" customHeight="1" x14ac:dyDescent="0.2">
      <c r="A94" s="3"/>
      <c r="D94" s="1" t="s">
        <v>52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9">
        <f t="shared" si="280"/>
        <v>484</v>
      </c>
      <c r="Y94" s="9">
        <f t="shared" si="280"/>
        <v>457</v>
      </c>
      <c r="Z94" s="9">
        <f t="shared" si="280"/>
        <v>149</v>
      </c>
      <c r="AA94" s="9">
        <f t="shared" si="281"/>
        <v>173</v>
      </c>
      <c r="AB94" s="9">
        <f t="shared" si="281"/>
        <v>171</v>
      </c>
      <c r="AC94" s="9">
        <f t="shared" ref="AC94:AD94" si="286">AC215+AC322</f>
        <v>158</v>
      </c>
      <c r="AD94" s="9">
        <f t="shared" si="286"/>
        <v>217</v>
      </c>
      <c r="AE94" s="9">
        <f t="shared" ref="AE94:AF94" si="287">AE215+AE322</f>
        <v>215</v>
      </c>
      <c r="AF94" s="9">
        <f t="shared" si="287"/>
        <v>265</v>
      </c>
      <c r="AG94" s="9">
        <f t="shared" ref="AG94:AH94" si="288">AG215+AG322</f>
        <v>205</v>
      </c>
      <c r="AH94" s="9">
        <f t="shared" si="288"/>
        <v>224</v>
      </c>
      <c r="AI94" s="9">
        <f t="shared" ref="AI94" si="289">AI215+AI322</f>
        <v>256</v>
      </c>
      <c r="AJ94" s="6"/>
      <c r="AL94" s="9"/>
      <c r="AM94" s="9"/>
    </row>
    <row r="95" spans="1:39" ht="13.5" customHeight="1" x14ac:dyDescent="0.2">
      <c r="A95" s="3"/>
      <c r="D95" s="1" t="s">
        <v>53</v>
      </c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9">
        <f t="shared" si="280"/>
        <v>60</v>
      </c>
      <c r="Y95" s="9">
        <f t="shared" si="280"/>
        <v>58</v>
      </c>
      <c r="Z95" s="9">
        <f t="shared" si="280"/>
        <v>72</v>
      </c>
      <c r="AA95" s="9">
        <f t="shared" si="281"/>
        <v>66</v>
      </c>
      <c r="AB95" s="9">
        <f t="shared" si="281"/>
        <v>52</v>
      </c>
      <c r="AC95" s="9">
        <f t="shared" ref="AC95:AD95" si="290">AC216+AC323</f>
        <v>47</v>
      </c>
      <c r="AD95" s="9">
        <f t="shared" si="290"/>
        <v>35</v>
      </c>
      <c r="AE95" s="9">
        <f t="shared" ref="AE95:AF95" si="291">AE216+AE323</f>
        <v>26</v>
      </c>
      <c r="AF95" s="9">
        <f t="shared" si="291"/>
        <v>22</v>
      </c>
      <c r="AG95" s="9">
        <f t="shared" ref="AG95:AH95" si="292">AG216+AG323</f>
        <v>28</v>
      </c>
      <c r="AH95" s="9">
        <f t="shared" si="292"/>
        <v>36</v>
      </c>
      <c r="AI95" s="9">
        <f t="shared" ref="AI95" si="293">AI216+AI323</f>
        <v>27</v>
      </c>
      <c r="AJ95" s="6"/>
      <c r="AL95" s="9"/>
      <c r="AM95" s="9"/>
    </row>
    <row r="96" spans="1:39" ht="13.5" customHeight="1" x14ac:dyDescent="0.2">
      <c r="A96" s="3"/>
      <c r="D96" s="1" t="s">
        <v>54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9">
        <f t="shared" si="280"/>
        <v>82</v>
      </c>
      <c r="Y96" s="9">
        <f t="shared" si="280"/>
        <v>45</v>
      </c>
      <c r="Z96" s="9">
        <f t="shared" si="280"/>
        <v>44</v>
      </c>
      <c r="AA96" s="9">
        <f t="shared" si="281"/>
        <v>44</v>
      </c>
      <c r="AB96" s="9">
        <f t="shared" si="281"/>
        <v>42</v>
      </c>
      <c r="AC96" s="9">
        <f t="shared" ref="AC96:AD96" si="294">AC217+AC324</f>
        <v>58</v>
      </c>
      <c r="AD96" s="9">
        <f t="shared" si="294"/>
        <v>58</v>
      </c>
      <c r="AE96" s="9">
        <f t="shared" ref="AE96:AF96" si="295">AE217+AE324</f>
        <v>67</v>
      </c>
      <c r="AF96" s="9">
        <f t="shared" si="295"/>
        <v>61</v>
      </c>
      <c r="AG96" s="9">
        <f t="shared" ref="AG96:AH96" si="296">AG217+AG324</f>
        <v>69</v>
      </c>
      <c r="AH96" s="9">
        <f t="shared" si="296"/>
        <v>73</v>
      </c>
      <c r="AI96" s="9">
        <f t="shared" ref="AI96" si="297">AI217+AI324</f>
        <v>61</v>
      </c>
      <c r="AJ96" s="6"/>
      <c r="AL96" s="9"/>
      <c r="AM96" s="9"/>
    </row>
    <row r="97" spans="1:39" ht="13.5" customHeight="1" x14ac:dyDescent="0.2">
      <c r="A97" s="3"/>
      <c r="D97" s="1" t="s">
        <v>86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9">
        <f t="shared" si="280"/>
        <v>162</v>
      </c>
      <c r="Y97" s="9">
        <f t="shared" si="280"/>
        <v>153</v>
      </c>
      <c r="Z97" s="9">
        <f t="shared" si="280"/>
        <v>155</v>
      </c>
      <c r="AA97" s="9">
        <f t="shared" si="281"/>
        <v>164</v>
      </c>
      <c r="AB97" s="9">
        <f t="shared" si="281"/>
        <v>181</v>
      </c>
      <c r="AC97" s="9">
        <f t="shared" ref="AC97:AD97" si="298">AC218+AC325</f>
        <v>173</v>
      </c>
      <c r="AD97" s="9">
        <f t="shared" si="298"/>
        <v>213</v>
      </c>
      <c r="AE97" s="9">
        <f t="shared" ref="AE97:AF97" si="299">AE218+AE325</f>
        <v>214</v>
      </c>
      <c r="AF97" s="9">
        <f t="shared" si="299"/>
        <v>303</v>
      </c>
      <c r="AG97" s="9">
        <f t="shared" ref="AG97:AH97" si="300">AG218+AG325</f>
        <v>184</v>
      </c>
      <c r="AH97" s="9">
        <f t="shared" si="300"/>
        <v>192</v>
      </c>
      <c r="AI97" s="9">
        <f t="shared" ref="AI97" si="301">AI218+AI325</f>
        <v>175</v>
      </c>
      <c r="AJ97" s="6"/>
      <c r="AL97" s="9"/>
      <c r="AM97" s="9"/>
    </row>
    <row r="98" spans="1:39" ht="13.5" customHeight="1" x14ac:dyDescent="0.2">
      <c r="A98" s="3"/>
      <c r="D98" s="1" t="s">
        <v>55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9">
        <f t="shared" si="280"/>
        <v>145</v>
      </c>
      <c r="Y98" s="9">
        <f t="shared" si="280"/>
        <v>140</v>
      </c>
      <c r="Z98" s="9">
        <f t="shared" si="280"/>
        <v>119</v>
      </c>
      <c r="AA98" s="9">
        <f t="shared" si="281"/>
        <v>98</v>
      </c>
      <c r="AB98" s="9">
        <f t="shared" si="281"/>
        <v>103</v>
      </c>
      <c r="AC98" s="9">
        <f t="shared" ref="AC98:AD98" si="302">AC219+AC326</f>
        <v>91</v>
      </c>
      <c r="AD98" s="9">
        <f t="shared" si="302"/>
        <v>107</v>
      </c>
      <c r="AE98" s="9">
        <f t="shared" ref="AE98:AF98" si="303">AE219+AE326</f>
        <v>100</v>
      </c>
      <c r="AF98" s="9">
        <f t="shared" si="303"/>
        <v>86</v>
      </c>
      <c r="AG98" s="9">
        <f t="shared" ref="AG98:AH98" si="304">AG219+AG326</f>
        <v>87</v>
      </c>
      <c r="AH98" s="9">
        <f t="shared" si="304"/>
        <v>72</v>
      </c>
      <c r="AI98" s="9">
        <f t="shared" ref="AI98" si="305">AI219+AI326</f>
        <v>85</v>
      </c>
      <c r="AJ98" s="6"/>
      <c r="AL98" s="9"/>
      <c r="AM98" s="9"/>
    </row>
    <row r="99" spans="1:39" ht="13.5" customHeight="1" x14ac:dyDescent="0.2">
      <c r="A99" s="3"/>
      <c r="D99" s="1" t="s">
        <v>56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9">
        <f t="shared" si="280"/>
        <v>1451</v>
      </c>
      <c r="Y99" s="9">
        <f t="shared" si="280"/>
        <v>1495</v>
      </c>
      <c r="Z99" s="9">
        <f t="shared" si="280"/>
        <v>1533</v>
      </c>
      <c r="AA99" s="9">
        <f t="shared" si="281"/>
        <v>1517</v>
      </c>
      <c r="AB99" s="9">
        <f t="shared" si="281"/>
        <v>1610</v>
      </c>
      <c r="AC99" s="9">
        <f t="shared" ref="AC99:AD99" si="306">AC220+AC327</f>
        <v>1697</v>
      </c>
      <c r="AD99" s="9">
        <f t="shared" si="306"/>
        <v>1717</v>
      </c>
      <c r="AE99" s="9">
        <f t="shared" ref="AE99:AF99" si="307">AE220+AE327</f>
        <v>1721</v>
      </c>
      <c r="AF99" s="9">
        <f t="shared" si="307"/>
        <v>1713</v>
      </c>
      <c r="AG99" s="9">
        <f t="shared" ref="AG99:AH99" si="308">AG220+AG327</f>
        <v>1704</v>
      </c>
      <c r="AH99" s="9">
        <f t="shared" si="308"/>
        <v>1567</v>
      </c>
      <c r="AI99" s="9">
        <f t="shared" ref="AI99" si="309">AI220+AI327</f>
        <v>1668</v>
      </c>
      <c r="AJ99" s="6"/>
      <c r="AL99" s="9"/>
      <c r="AM99" s="9"/>
    </row>
    <row r="100" spans="1:39" ht="13.5" customHeight="1" x14ac:dyDescent="0.2">
      <c r="A100" s="3"/>
      <c r="D100" s="1" t="s">
        <v>57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9">
        <f t="shared" si="280"/>
        <v>688</v>
      </c>
      <c r="Y100" s="9">
        <f t="shared" si="280"/>
        <v>648</v>
      </c>
      <c r="Z100" s="9">
        <f t="shared" si="280"/>
        <v>644</v>
      </c>
      <c r="AA100" s="9">
        <f t="shared" si="281"/>
        <v>703</v>
      </c>
      <c r="AB100" s="9">
        <f t="shared" si="281"/>
        <v>710</v>
      </c>
      <c r="AC100" s="9">
        <f t="shared" ref="AC100:AD100" si="310">AC221+AC328</f>
        <v>804</v>
      </c>
      <c r="AD100" s="9">
        <f t="shared" si="310"/>
        <v>952</v>
      </c>
      <c r="AE100" s="9">
        <f t="shared" ref="AE100:AF100" si="311">AE221+AE328</f>
        <v>855</v>
      </c>
      <c r="AF100" s="9">
        <f t="shared" si="311"/>
        <v>750</v>
      </c>
      <c r="AG100" s="9">
        <f t="shared" ref="AG100:AH100" si="312">AG221+AG328</f>
        <v>894</v>
      </c>
      <c r="AH100" s="9">
        <f t="shared" si="312"/>
        <v>955</v>
      </c>
      <c r="AI100" s="9">
        <f t="shared" ref="AI100" si="313">AI221+AI328</f>
        <v>1047</v>
      </c>
      <c r="AJ100" s="6"/>
      <c r="AL100" s="9"/>
      <c r="AM100" s="9"/>
    </row>
    <row r="101" spans="1:39" ht="13.5" customHeight="1" x14ac:dyDescent="0.2">
      <c r="A101" s="3"/>
      <c r="D101" s="1" t="s">
        <v>58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9">
        <f t="shared" si="280"/>
        <v>34</v>
      </c>
      <c r="Y101" s="9">
        <f t="shared" si="280"/>
        <v>21</v>
      </c>
      <c r="Z101" s="9">
        <f t="shared" si="280"/>
        <v>8</v>
      </c>
      <c r="AA101" s="9">
        <f t="shared" si="281"/>
        <v>5</v>
      </c>
      <c r="AB101" s="9">
        <f t="shared" si="281"/>
        <v>3</v>
      </c>
      <c r="AC101" s="9">
        <f t="shared" ref="AC101:AD101" si="314">AC222+AC329</f>
        <v>6</v>
      </c>
      <c r="AD101" s="9">
        <f t="shared" si="314"/>
        <v>5</v>
      </c>
      <c r="AE101" s="9">
        <f t="shared" ref="AE101:AF101" si="315">AE222+AE329</f>
        <v>6</v>
      </c>
      <c r="AF101" s="9">
        <f t="shared" si="315"/>
        <v>6</v>
      </c>
      <c r="AG101" s="9">
        <f t="shared" ref="AG101:AH101" si="316">AG222+AG329</f>
        <v>5</v>
      </c>
      <c r="AH101" s="9">
        <f t="shared" si="316"/>
        <v>5</v>
      </c>
      <c r="AI101" s="9">
        <f t="shared" ref="AI101" si="317">AI222+AI329</f>
        <v>4</v>
      </c>
      <c r="AJ101" s="6"/>
      <c r="AL101" s="9"/>
      <c r="AM101" s="9"/>
    </row>
    <row r="102" spans="1:39" ht="13.5" customHeight="1" x14ac:dyDescent="0.2">
      <c r="A102" s="3"/>
      <c r="D102" s="1" t="s">
        <v>59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9">
        <f t="shared" si="280"/>
        <v>482</v>
      </c>
      <c r="Y102" s="9">
        <f t="shared" si="280"/>
        <v>509</v>
      </c>
      <c r="Z102" s="9">
        <f t="shared" si="280"/>
        <v>464</v>
      </c>
      <c r="AA102" s="9">
        <f t="shared" si="281"/>
        <v>474</v>
      </c>
      <c r="AB102" s="9">
        <f t="shared" si="281"/>
        <v>554</v>
      </c>
      <c r="AC102" s="9">
        <f t="shared" ref="AC102:AD102" si="318">AC223+AC330</f>
        <v>663</v>
      </c>
      <c r="AD102" s="9">
        <f t="shared" si="318"/>
        <v>718</v>
      </c>
      <c r="AE102" s="9">
        <f t="shared" ref="AE102:AF102" si="319">AE223+AE330</f>
        <v>700</v>
      </c>
      <c r="AF102" s="9">
        <f t="shared" si="319"/>
        <v>644</v>
      </c>
      <c r="AG102" s="9">
        <f t="shared" ref="AG102:AH102" si="320">AG223+AG330</f>
        <v>668</v>
      </c>
      <c r="AH102" s="9">
        <f t="shared" si="320"/>
        <v>725</v>
      </c>
      <c r="AI102" s="9">
        <f t="shared" ref="AI102" si="321">AI223+AI330</f>
        <v>761</v>
      </c>
      <c r="AJ102" s="6"/>
      <c r="AL102" s="9"/>
      <c r="AM102" s="9"/>
    </row>
    <row r="103" spans="1:39" ht="13.5" customHeight="1" x14ac:dyDescent="0.2">
      <c r="A103" s="3"/>
      <c r="D103" s="1" t="s">
        <v>60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9">
        <f t="shared" si="280"/>
        <v>30</v>
      </c>
      <c r="Y103" s="9">
        <f t="shared" si="280"/>
        <v>29</v>
      </c>
      <c r="Z103" s="9">
        <f t="shared" si="280"/>
        <v>92</v>
      </c>
      <c r="AA103" s="9">
        <f t="shared" si="281"/>
        <v>79</v>
      </c>
      <c r="AB103" s="9">
        <f t="shared" si="281"/>
        <v>81</v>
      </c>
      <c r="AC103" s="9">
        <f t="shared" ref="AC103:AD103" si="322">AC224+AC331</f>
        <v>106</v>
      </c>
      <c r="AD103" s="9">
        <f t="shared" si="322"/>
        <v>98</v>
      </c>
      <c r="AE103" s="9">
        <f t="shared" ref="AE103:AF103" si="323">AE224+AE331</f>
        <v>119</v>
      </c>
      <c r="AF103" s="9">
        <f t="shared" si="323"/>
        <v>85</v>
      </c>
      <c r="AG103" s="9">
        <f t="shared" ref="AG103:AH103" si="324">AG224+AG331</f>
        <v>65</v>
      </c>
      <c r="AH103" s="9">
        <f t="shared" si="324"/>
        <v>75</v>
      </c>
      <c r="AI103" s="9">
        <f t="shared" ref="AI103" si="325">AI224+AI331</f>
        <v>74</v>
      </c>
      <c r="AJ103" s="6"/>
      <c r="AL103" s="9"/>
      <c r="AM103" s="9"/>
    </row>
    <row r="104" spans="1:39" ht="13.5" customHeight="1" x14ac:dyDescent="0.2">
      <c r="A104" s="3"/>
      <c r="D104" s="1" t="s">
        <v>61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5">
        <f t="shared" si="280"/>
        <v>8</v>
      </c>
      <c r="Y104" s="5">
        <f t="shared" si="280"/>
        <v>10</v>
      </c>
      <c r="Z104" s="5">
        <f t="shared" si="280"/>
        <v>6</v>
      </c>
      <c r="AA104" s="5">
        <f t="shared" si="281"/>
        <v>5</v>
      </c>
      <c r="AB104" s="5">
        <f t="shared" si="281"/>
        <v>5</v>
      </c>
      <c r="AC104" s="5">
        <f t="shared" ref="AC104:AD104" si="326">AC225+AC332</f>
        <v>5</v>
      </c>
      <c r="AD104" s="5">
        <f t="shared" si="326"/>
        <v>19</v>
      </c>
      <c r="AE104" s="5">
        <f t="shared" ref="AE104:AF104" si="327">AE225+AE332</f>
        <v>16</v>
      </c>
      <c r="AF104" s="5">
        <f t="shared" si="327"/>
        <v>9</v>
      </c>
      <c r="AG104" s="5">
        <f t="shared" ref="AG104:AH104" si="328">AG225+AG332</f>
        <v>17</v>
      </c>
      <c r="AH104" s="5">
        <f t="shared" si="328"/>
        <v>21</v>
      </c>
      <c r="AI104" s="5">
        <f t="shared" ref="AI104" si="329">AI225+AI332</f>
        <v>22</v>
      </c>
      <c r="AJ104" s="6"/>
      <c r="AL104" s="9"/>
      <c r="AM104" s="9"/>
    </row>
    <row r="105" spans="1:39" ht="13.5" customHeight="1" x14ac:dyDescent="0.2">
      <c r="A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9">
        <f t="shared" ref="X105:AC105" si="330">SUM(X93:X104)</f>
        <v>3635</v>
      </c>
      <c r="Y105" s="9">
        <f t="shared" si="330"/>
        <v>3575</v>
      </c>
      <c r="Z105" s="9">
        <f t="shared" si="330"/>
        <v>3291</v>
      </c>
      <c r="AA105" s="9">
        <f t="shared" si="330"/>
        <v>3333</v>
      </c>
      <c r="AB105" s="9">
        <f t="shared" si="330"/>
        <v>3516</v>
      </c>
      <c r="AC105" s="9">
        <f t="shared" si="330"/>
        <v>3812</v>
      </c>
      <c r="AD105" s="9">
        <f t="shared" ref="AD105:AE105" si="331">SUM(AD93:AD104)</f>
        <v>4144</v>
      </c>
      <c r="AE105" s="9">
        <f t="shared" si="331"/>
        <v>4042</v>
      </c>
      <c r="AF105" s="9">
        <f t="shared" ref="AF105:AG105" si="332">SUM(AF93:AF104)</f>
        <v>3947</v>
      </c>
      <c r="AG105" s="9">
        <f t="shared" si="332"/>
        <v>3930</v>
      </c>
      <c r="AH105" s="9">
        <f t="shared" ref="AH105:AI105" si="333">SUM(AH93:AH104)</f>
        <v>3946</v>
      </c>
      <c r="AI105" s="9">
        <f t="shared" si="333"/>
        <v>4182</v>
      </c>
      <c r="AJ105" s="6"/>
      <c r="AL105" s="9"/>
      <c r="AM105" s="9"/>
    </row>
    <row r="106" spans="1:39" ht="13.5" customHeight="1" x14ac:dyDescent="0.2">
      <c r="A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AJ106" s="6"/>
      <c r="AL106" s="9"/>
      <c r="AM106" s="9"/>
    </row>
    <row r="107" spans="1:39" ht="13.5" customHeight="1" x14ac:dyDescent="0.2">
      <c r="A107" s="3"/>
      <c r="B107" s="65" t="s">
        <v>63</v>
      </c>
      <c r="C107" s="71"/>
      <c r="D107" s="71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6"/>
      <c r="AL107" s="9"/>
      <c r="AM107" s="9"/>
    </row>
    <row r="108" spans="1:39" ht="13.5" customHeight="1" x14ac:dyDescent="0.2">
      <c r="A108" s="3"/>
      <c r="D108" s="1" t="s">
        <v>64</v>
      </c>
      <c r="X108" s="9">
        <f t="shared" ref="X108:Z110" si="334">X229+X336+X443</f>
        <v>1230</v>
      </c>
      <c r="Y108" s="9">
        <f t="shared" si="334"/>
        <v>1262</v>
      </c>
      <c r="Z108" s="9">
        <f t="shared" si="334"/>
        <v>1285</v>
      </c>
      <c r="AA108" s="9">
        <f t="shared" ref="AA108:AB109" si="335">AA229+AA336</f>
        <v>1226</v>
      </c>
      <c r="AB108" s="9">
        <f t="shared" si="335"/>
        <v>1122</v>
      </c>
      <c r="AC108" s="9">
        <f t="shared" ref="AC108:AD108" si="336">AC229+AC336</f>
        <v>1024</v>
      </c>
      <c r="AD108" s="9">
        <f t="shared" si="336"/>
        <v>962</v>
      </c>
      <c r="AE108" s="9">
        <f t="shared" ref="AE108:AF108" si="337">AE229+AE336</f>
        <v>918</v>
      </c>
      <c r="AF108" s="9">
        <f t="shared" si="337"/>
        <v>834</v>
      </c>
      <c r="AG108" s="9">
        <f t="shared" ref="AG108:AH108" si="338">AG229+AG336</f>
        <v>748</v>
      </c>
      <c r="AH108" s="9">
        <f t="shared" si="338"/>
        <v>729</v>
      </c>
      <c r="AI108" s="9">
        <f t="shared" ref="AI108" si="339">AI229+AI336</f>
        <v>681</v>
      </c>
      <c r="AJ108" s="6"/>
      <c r="AL108" s="9"/>
      <c r="AM108" s="9"/>
    </row>
    <row r="109" spans="1:39" ht="13.5" customHeight="1" x14ac:dyDescent="0.2">
      <c r="A109" s="3"/>
      <c r="D109" s="1" t="s">
        <v>28</v>
      </c>
      <c r="X109" s="9">
        <f t="shared" si="334"/>
        <v>1291</v>
      </c>
      <c r="Y109" s="9">
        <f t="shared" si="334"/>
        <v>1280</v>
      </c>
      <c r="Z109" s="9">
        <f t="shared" si="334"/>
        <v>1323</v>
      </c>
      <c r="AA109" s="9">
        <f t="shared" si="335"/>
        <v>1312</v>
      </c>
      <c r="AB109" s="9">
        <f t="shared" si="335"/>
        <v>1204</v>
      </c>
      <c r="AC109" s="9">
        <f t="shared" ref="AC109:AD109" si="340">AC230+AC337</f>
        <v>1081</v>
      </c>
      <c r="AD109" s="9">
        <f t="shared" si="340"/>
        <v>1010</v>
      </c>
      <c r="AE109" s="9">
        <f t="shared" ref="AE109:AF109" si="341">AE230+AE337</f>
        <v>1000</v>
      </c>
      <c r="AF109" s="9">
        <f t="shared" si="341"/>
        <v>948</v>
      </c>
      <c r="AG109" s="9">
        <f t="shared" ref="AG109:AH109" si="342">AG230+AG337</f>
        <v>945</v>
      </c>
      <c r="AH109" s="9">
        <f t="shared" si="342"/>
        <v>879</v>
      </c>
      <c r="AI109" s="9">
        <f t="shared" ref="AI109" si="343">AI230+AI337</f>
        <v>949</v>
      </c>
      <c r="AJ109" s="6"/>
      <c r="AL109" s="9"/>
      <c r="AM109" s="9"/>
    </row>
    <row r="110" spans="1:39" ht="13.5" customHeight="1" x14ac:dyDescent="0.2">
      <c r="A110" s="3"/>
      <c r="D110" s="1" t="s">
        <v>65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>
        <f t="shared" si="334"/>
        <v>43</v>
      </c>
      <c r="Y110" s="5">
        <f t="shared" si="334"/>
        <v>65</v>
      </c>
      <c r="Z110" s="5">
        <f t="shared" si="334"/>
        <v>55</v>
      </c>
      <c r="AA110" s="5">
        <f t="shared" ref="AA110:AF110" si="344">AA231+AA338</f>
        <v>73</v>
      </c>
      <c r="AB110" s="5">
        <f t="shared" si="344"/>
        <v>105</v>
      </c>
      <c r="AC110" s="5">
        <f t="shared" si="344"/>
        <v>110</v>
      </c>
      <c r="AD110" s="5">
        <f t="shared" si="344"/>
        <v>128</v>
      </c>
      <c r="AE110" s="5">
        <f t="shared" si="344"/>
        <v>103</v>
      </c>
      <c r="AF110" s="5">
        <f t="shared" si="344"/>
        <v>87</v>
      </c>
      <c r="AG110" s="5">
        <f t="shared" ref="AG110:AH110" si="345">AG231+AG338</f>
        <v>155</v>
      </c>
      <c r="AH110" s="5">
        <f t="shared" si="345"/>
        <v>189</v>
      </c>
      <c r="AI110" s="5">
        <f t="shared" ref="AI110" si="346">AI231+AI338</f>
        <v>190</v>
      </c>
      <c r="AJ110" s="6"/>
      <c r="AL110" s="9"/>
      <c r="AM110" s="9"/>
    </row>
    <row r="111" spans="1:39" ht="13.5" customHeight="1" x14ac:dyDescent="0.2">
      <c r="A111" s="3"/>
      <c r="E111" s="9">
        <v>1547</v>
      </c>
      <c r="F111" s="9">
        <v>1775</v>
      </c>
      <c r="G111" s="9">
        <v>1829</v>
      </c>
      <c r="H111" s="9">
        <v>1735</v>
      </c>
      <c r="I111" s="9">
        <v>1741</v>
      </c>
      <c r="J111" s="9">
        <v>1875</v>
      </c>
      <c r="K111" s="9">
        <v>1896</v>
      </c>
      <c r="L111" s="9">
        <v>2008</v>
      </c>
      <c r="M111" s="9">
        <v>2003</v>
      </c>
      <c r="N111" s="9">
        <v>1939</v>
      </c>
      <c r="O111" s="9">
        <v>1948</v>
      </c>
      <c r="P111" s="9">
        <f t="shared" ref="P111:W111" si="347">P232+P339+P446</f>
        <v>2006</v>
      </c>
      <c r="Q111" s="9">
        <f t="shared" si="347"/>
        <v>2072</v>
      </c>
      <c r="R111" s="9">
        <f t="shared" si="347"/>
        <v>2182</v>
      </c>
      <c r="S111" s="9">
        <f t="shared" si="347"/>
        <v>2185</v>
      </c>
      <c r="T111" s="9">
        <f t="shared" si="347"/>
        <v>2284</v>
      </c>
      <c r="U111" s="9">
        <f t="shared" si="347"/>
        <v>2372</v>
      </c>
      <c r="V111" s="9">
        <f t="shared" si="347"/>
        <v>2491</v>
      </c>
      <c r="W111" s="9">
        <f t="shared" si="347"/>
        <v>2613</v>
      </c>
      <c r="X111" s="9">
        <f t="shared" ref="X111:AC111" si="348">SUM(X108:X110)</f>
        <v>2564</v>
      </c>
      <c r="Y111" s="9">
        <f t="shared" si="348"/>
        <v>2607</v>
      </c>
      <c r="Z111" s="9">
        <f t="shared" si="348"/>
        <v>2663</v>
      </c>
      <c r="AA111" s="9">
        <f t="shared" si="348"/>
        <v>2611</v>
      </c>
      <c r="AB111" s="9">
        <f t="shared" si="348"/>
        <v>2431</v>
      </c>
      <c r="AC111" s="9">
        <f t="shared" si="348"/>
        <v>2215</v>
      </c>
      <c r="AD111" s="9">
        <f t="shared" ref="AD111:AE111" si="349">SUM(AD108:AD110)</f>
        <v>2100</v>
      </c>
      <c r="AE111" s="9">
        <f t="shared" si="349"/>
        <v>2021</v>
      </c>
      <c r="AF111" s="9">
        <f t="shared" ref="AF111:AG111" si="350">SUM(AF108:AF110)</f>
        <v>1869</v>
      </c>
      <c r="AG111" s="9">
        <f t="shared" si="350"/>
        <v>1848</v>
      </c>
      <c r="AH111" s="9">
        <f t="shared" ref="AH111:AI111" si="351">SUM(AH108:AH110)</f>
        <v>1797</v>
      </c>
      <c r="AI111" s="9">
        <f t="shared" si="351"/>
        <v>1820</v>
      </c>
      <c r="AJ111" s="6"/>
      <c r="AL111" s="9"/>
      <c r="AM111" s="9"/>
    </row>
    <row r="112" spans="1:39" ht="13.5" customHeight="1" x14ac:dyDescent="0.2">
      <c r="A112" s="3"/>
      <c r="B112" s="4"/>
      <c r="C112" s="4"/>
      <c r="D112" s="4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6"/>
      <c r="AL112" s="9"/>
      <c r="AM112" s="9"/>
    </row>
    <row r="113" spans="1:39" ht="13.5" customHeight="1" x14ac:dyDescent="0.2">
      <c r="A113" s="3"/>
      <c r="B113" s="1" t="s">
        <v>66</v>
      </c>
      <c r="AJ113" s="6"/>
      <c r="AL113" s="9"/>
      <c r="AM113" s="9"/>
    </row>
    <row r="114" spans="1:39" ht="13.5" customHeight="1" x14ac:dyDescent="0.2">
      <c r="A114" s="3"/>
      <c r="AJ114" s="6"/>
      <c r="AL114" s="9"/>
      <c r="AM114" s="9"/>
    </row>
    <row r="115" spans="1:39" ht="13.5" customHeight="1" x14ac:dyDescent="0.2">
      <c r="A115" s="3"/>
      <c r="B115" s="1" t="s">
        <v>67</v>
      </c>
      <c r="AJ115" s="6"/>
      <c r="AL115" s="9"/>
      <c r="AM115" s="9"/>
    </row>
    <row r="116" spans="1:39" ht="13.5" customHeight="1" x14ac:dyDescent="0.2">
      <c r="A116" s="3"/>
      <c r="AJ116" s="6"/>
      <c r="AL116" s="9"/>
      <c r="AM116" s="9"/>
    </row>
    <row r="117" spans="1:39" ht="13.5" customHeight="1" x14ac:dyDescent="0.2">
      <c r="A117" s="3"/>
      <c r="B117" s="1" t="s">
        <v>75</v>
      </c>
      <c r="AJ117" s="6"/>
      <c r="AL117" s="9"/>
      <c r="AM117" s="9"/>
    </row>
    <row r="118" spans="1:39" ht="13.5" customHeight="1" x14ac:dyDescent="0.2">
      <c r="A118" s="3"/>
      <c r="B118" s="1" t="s">
        <v>76</v>
      </c>
      <c r="AJ118" s="6"/>
      <c r="AL118" s="9"/>
      <c r="AM118" s="9"/>
    </row>
    <row r="119" spans="1:39" ht="13.5" customHeight="1" x14ac:dyDescent="0.2">
      <c r="A119" s="3"/>
      <c r="AJ119" s="6"/>
      <c r="AL119" s="9"/>
      <c r="AM119" s="9"/>
    </row>
    <row r="120" spans="1:39" ht="13.5" customHeight="1" x14ac:dyDescent="0.2">
      <c r="A120" s="3"/>
      <c r="B120" s="1" t="s">
        <v>101</v>
      </c>
      <c r="AJ120" s="6"/>
    </row>
    <row r="121" spans="1:39" ht="13.5" customHeight="1" x14ac:dyDescent="0.2">
      <c r="A121" s="3"/>
      <c r="B121" s="1" t="s">
        <v>102</v>
      </c>
      <c r="AJ121" s="6"/>
    </row>
    <row r="122" spans="1:39" ht="13.5" customHeight="1" x14ac:dyDescent="0.2">
      <c r="A122" s="3"/>
      <c r="AJ122" s="6"/>
      <c r="AL122" s="9"/>
      <c r="AM122" s="9"/>
    </row>
    <row r="123" spans="1:39" ht="13.5" customHeight="1" x14ac:dyDescent="0.2">
      <c r="A123" s="19"/>
      <c r="B123" s="88" t="s">
        <v>77</v>
      </c>
      <c r="C123" s="88"/>
      <c r="D123" s="88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 t="s">
        <v>108</v>
      </c>
      <c r="AJ123" s="20"/>
      <c r="AL123" s="9"/>
      <c r="AM123" s="9"/>
    </row>
    <row r="124" spans="1:39" ht="13.5" customHeight="1" x14ac:dyDescent="0.2">
      <c r="AL124" s="9"/>
      <c r="AM124" s="9"/>
    </row>
    <row r="125" spans="1:39" ht="13.5" customHeight="1" x14ac:dyDescent="0.2">
      <c r="D125" s="81" t="s">
        <v>92</v>
      </c>
      <c r="AL125" s="9"/>
      <c r="AM125" s="9"/>
    </row>
    <row r="126" spans="1:39" ht="13.5" customHeight="1" x14ac:dyDescent="0.2">
      <c r="AL126" s="9"/>
      <c r="AM126" s="9"/>
    </row>
    <row r="127" spans="1:39" ht="13.5" customHeight="1" x14ac:dyDescent="0.2">
      <c r="AL127" s="9"/>
      <c r="AM127" s="9"/>
    </row>
    <row r="128" spans="1:39" ht="13.5" customHeight="1" x14ac:dyDescent="0.2">
      <c r="A128" s="78"/>
      <c r="B128" s="4"/>
      <c r="C128" s="4"/>
      <c r="D128" s="76" t="s">
        <v>88</v>
      </c>
      <c r="E128" s="13" t="s">
        <v>2</v>
      </c>
      <c r="F128" s="13" t="s">
        <v>3</v>
      </c>
      <c r="G128" s="13" t="s">
        <v>4</v>
      </c>
      <c r="H128" s="13" t="s">
        <v>5</v>
      </c>
      <c r="I128" s="13" t="s">
        <v>6</v>
      </c>
      <c r="J128" s="13" t="s">
        <v>7</v>
      </c>
      <c r="K128" s="13" t="s">
        <v>8</v>
      </c>
      <c r="L128" s="13" t="s">
        <v>9</v>
      </c>
      <c r="M128" s="13" t="s">
        <v>10</v>
      </c>
      <c r="N128" s="13" t="s">
        <v>11</v>
      </c>
      <c r="O128" s="13" t="s">
        <v>12</v>
      </c>
      <c r="P128" s="13" t="s">
        <v>13</v>
      </c>
      <c r="Q128" s="13" t="s">
        <v>14</v>
      </c>
      <c r="R128" s="13" t="s">
        <v>15</v>
      </c>
      <c r="S128" s="13" t="s">
        <v>16</v>
      </c>
      <c r="T128" s="13" t="s">
        <v>17</v>
      </c>
      <c r="U128" s="13" t="s">
        <v>18</v>
      </c>
      <c r="V128" s="13" t="s">
        <v>19</v>
      </c>
      <c r="W128" s="13" t="s">
        <v>20</v>
      </c>
      <c r="X128" s="13" t="s">
        <v>21</v>
      </c>
      <c r="Y128" s="13" t="s">
        <v>22</v>
      </c>
      <c r="Z128" s="13" t="s">
        <v>91</v>
      </c>
      <c r="AA128" s="13" t="s">
        <v>93</v>
      </c>
      <c r="AB128" s="13" t="s">
        <v>94</v>
      </c>
      <c r="AC128" s="13" t="s">
        <v>95</v>
      </c>
      <c r="AD128" s="13" t="s">
        <v>96</v>
      </c>
      <c r="AE128" s="13" t="s">
        <v>98</v>
      </c>
      <c r="AF128" s="13" t="s">
        <v>99</v>
      </c>
      <c r="AG128" s="13" t="s">
        <v>103</v>
      </c>
      <c r="AH128" s="13" t="s">
        <v>104</v>
      </c>
      <c r="AI128" s="13" t="s">
        <v>105</v>
      </c>
      <c r="AL128" s="9"/>
      <c r="AM128" s="9"/>
    </row>
    <row r="129" spans="1:39" ht="13.5" customHeight="1" x14ac:dyDescent="0.2">
      <c r="A129" s="78"/>
      <c r="AL129" s="9"/>
      <c r="AM129" s="9"/>
    </row>
    <row r="130" spans="1:39" ht="13.5" customHeight="1" x14ac:dyDescent="0.2">
      <c r="A130" s="78"/>
      <c r="B130" s="65" t="s">
        <v>23</v>
      </c>
      <c r="C130" s="66"/>
      <c r="D130" s="66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L130" s="9"/>
      <c r="AM130" s="9"/>
    </row>
    <row r="131" spans="1:39" ht="13.5" customHeight="1" x14ac:dyDescent="0.2">
      <c r="A131" s="78"/>
      <c r="E131" s="9">
        <f t="shared" ref="E131:Y131" si="352">E136+E232</f>
        <v>0</v>
      </c>
      <c r="F131" s="9">
        <f t="shared" si="352"/>
        <v>0</v>
      </c>
      <c r="G131" s="9">
        <f t="shared" si="352"/>
        <v>0</v>
      </c>
      <c r="H131" s="9">
        <f t="shared" si="352"/>
        <v>0</v>
      </c>
      <c r="I131" s="9">
        <f t="shared" si="352"/>
        <v>0</v>
      </c>
      <c r="J131" s="9">
        <f t="shared" si="352"/>
        <v>0</v>
      </c>
      <c r="K131" s="9">
        <f t="shared" si="352"/>
        <v>0</v>
      </c>
      <c r="L131" s="9">
        <f t="shared" si="352"/>
        <v>0</v>
      </c>
      <c r="M131" s="9">
        <f t="shared" si="352"/>
        <v>0</v>
      </c>
      <c r="N131" s="9">
        <f t="shared" si="352"/>
        <v>0</v>
      </c>
      <c r="O131" s="9">
        <f t="shared" si="352"/>
        <v>0</v>
      </c>
      <c r="P131" s="9">
        <f t="shared" si="352"/>
        <v>11938</v>
      </c>
      <c r="Q131" s="9">
        <f t="shared" si="352"/>
        <v>11945</v>
      </c>
      <c r="R131" s="9">
        <f t="shared" si="352"/>
        <v>12259</v>
      </c>
      <c r="S131" s="9">
        <f t="shared" si="352"/>
        <v>12459</v>
      </c>
      <c r="T131" s="9">
        <f t="shared" si="352"/>
        <v>12947</v>
      </c>
      <c r="U131" s="9">
        <f t="shared" si="352"/>
        <v>12887</v>
      </c>
      <c r="V131" s="9">
        <f t="shared" si="352"/>
        <v>13188</v>
      </c>
      <c r="W131" s="9">
        <f t="shared" si="352"/>
        <v>13457</v>
      </c>
      <c r="X131" s="9">
        <f t="shared" si="352"/>
        <v>13348</v>
      </c>
      <c r="Y131" s="9">
        <f t="shared" si="352"/>
        <v>13150</v>
      </c>
      <c r="Z131" s="9">
        <f t="shared" ref="Z131" si="353">Z136+Z232</f>
        <v>12974</v>
      </c>
      <c r="AA131" s="9">
        <f t="shared" ref="AA131:AB131" si="354">AA136+AA232</f>
        <v>13642</v>
      </c>
      <c r="AB131" s="9">
        <f t="shared" si="354"/>
        <v>13387</v>
      </c>
      <c r="AC131" s="9">
        <f t="shared" ref="AC131:AD131" si="355">AC136+AC232</f>
        <v>12857</v>
      </c>
      <c r="AD131" s="9">
        <f t="shared" si="355"/>
        <v>12768</v>
      </c>
      <c r="AE131" s="9">
        <f t="shared" ref="AE131:AF131" si="356">AE136+AE232</f>
        <v>12864</v>
      </c>
      <c r="AF131" s="9">
        <f t="shared" si="356"/>
        <v>11925</v>
      </c>
      <c r="AG131" s="9">
        <f t="shared" ref="AG131" si="357">AG136+AG232</f>
        <v>11842</v>
      </c>
      <c r="AH131" s="9">
        <f>AH136+AH232</f>
        <v>12208</v>
      </c>
      <c r="AI131" s="9">
        <f>AI136+AI232</f>
        <v>12833</v>
      </c>
      <c r="AL131" s="9"/>
      <c r="AM131" s="9"/>
    </row>
    <row r="132" spans="1:39" ht="13.5" customHeight="1" x14ac:dyDescent="0.2">
      <c r="A132" s="78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L132" s="9"/>
      <c r="AM132" s="9"/>
    </row>
    <row r="133" spans="1:39" ht="13.5" customHeight="1" x14ac:dyDescent="0.2">
      <c r="A133" s="78"/>
      <c r="B133" s="65" t="s">
        <v>24</v>
      </c>
      <c r="C133" s="68"/>
      <c r="D133" s="68"/>
      <c r="E133" s="69"/>
      <c r="F133" s="69"/>
      <c r="G133" s="69"/>
      <c r="H133" s="69"/>
      <c r="I133" s="69"/>
      <c r="J133" s="69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L133" s="9"/>
      <c r="AM133" s="9"/>
    </row>
    <row r="134" spans="1:39" ht="13.5" customHeight="1" x14ac:dyDescent="0.2">
      <c r="A134" s="78"/>
      <c r="D134" s="1" t="s">
        <v>83</v>
      </c>
      <c r="P134" s="9">
        <v>7032</v>
      </c>
      <c r="Q134" s="9">
        <v>6929</v>
      </c>
      <c r="R134" s="9">
        <v>7257</v>
      </c>
      <c r="S134" s="9">
        <v>7448</v>
      </c>
      <c r="T134" s="9">
        <v>7759</v>
      </c>
      <c r="U134" s="9">
        <v>7738</v>
      </c>
      <c r="V134" s="9">
        <v>7803</v>
      </c>
      <c r="W134" s="9">
        <v>7883</v>
      </c>
      <c r="X134" s="9">
        <f t="shared" ref="X134:Z135" si="358">X139+X196</f>
        <v>7907</v>
      </c>
      <c r="Y134" s="9">
        <f t="shared" si="358"/>
        <v>7923</v>
      </c>
      <c r="Z134" s="9">
        <f t="shared" si="358"/>
        <v>8005</v>
      </c>
      <c r="AA134" s="9">
        <f t="shared" ref="AA134:AB134" si="359">AA139+AA196</f>
        <v>8661</v>
      </c>
      <c r="AB134" s="9">
        <f t="shared" si="359"/>
        <v>8574</v>
      </c>
      <c r="AC134" s="9">
        <f t="shared" ref="AC134:AD134" si="360">AC139+AC196</f>
        <v>8192</v>
      </c>
      <c r="AD134" s="9">
        <f t="shared" si="360"/>
        <v>8149</v>
      </c>
      <c r="AE134" s="9">
        <f t="shared" ref="AE134:AF134" si="361">AE139+AE196</f>
        <v>8363</v>
      </c>
      <c r="AF134" s="9">
        <f t="shared" si="361"/>
        <v>7807</v>
      </c>
      <c r="AG134" s="9">
        <f t="shared" ref="AG134:AH134" si="362">AG139+AG196</f>
        <v>7785</v>
      </c>
      <c r="AH134" s="9">
        <f t="shared" si="362"/>
        <v>8134</v>
      </c>
      <c r="AI134" s="9">
        <f t="shared" ref="AI134" si="363">AI139+AI196</f>
        <v>8688</v>
      </c>
      <c r="AL134" s="9"/>
      <c r="AM134" s="9"/>
    </row>
    <row r="135" spans="1:39" ht="13.5" customHeight="1" x14ac:dyDescent="0.2">
      <c r="A135" s="78"/>
      <c r="D135" s="1" t="s">
        <v>84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>
        <v>2904</v>
      </c>
      <c r="Q135" s="5">
        <v>2953</v>
      </c>
      <c r="R135" s="5">
        <v>2829</v>
      </c>
      <c r="S135" s="5">
        <v>2834</v>
      </c>
      <c r="T135" s="5">
        <v>2910</v>
      </c>
      <c r="U135" s="5">
        <v>2784</v>
      </c>
      <c r="V135" s="5">
        <v>2902</v>
      </c>
      <c r="W135" s="5">
        <v>2972</v>
      </c>
      <c r="X135" s="5">
        <f t="shared" si="358"/>
        <v>2885</v>
      </c>
      <c r="Y135" s="5">
        <f t="shared" si="358"/>
        <v>2632</v>
      </c>
      <c r="Z135" s="5">
        <f t="shared" si="358"/>
        <v>2313</v>
      </c>
      <c r="AA135" s="5">
        <f t="shared" ref="AA135:AB135" si="364">AA140+AA197</f>
        <v>2371</v>
      </c>
      <c r="AB135" s="5">
        <f t="shared" si="364"/>
        <v>2383</v>
      </c>
      <c r="AC135" s="5">
        <f t="shared" ref="AC135:AD135" si="365">AC140+AC197</f>
        <v>2451</v>
      </c>
      <c r="AD135" s="5">
        <f t="shared" si="365"/>
        <v>2519</v>
      </c>
      <c r="AE135" s="5">
        <f t="shared" ref="AE135:AF135" si="366">AE140+AE197</f>
        <v>2480</v>
      </c>
      <c r="AF135" s="5">
        <f t="shared" si="366"/>
        <v>2249</v>
      </c>
      <c r="AG135" s="5">
        <f t="shared" ref="AG135:AH135" si="367">AG140+AG197</f>
        <v>2209</v>
      </c>
      <c r="AH135" s="5">
        <f t="shared" si="367"/>
        <v>2277</v>
      </c>
      <c r="AI135" s="5">
        <f t="shared" ref="AI135" si="368">AI140+AI197</f>
        <v>2325</v>
      </c>
      <c r="AL135" s="9"/>
      <c r="AM135" s="9"/>
    </row>
    <row r="136" spans="1:39" ht="13.5" customHeight="1" x14ac:dyDescent="0.2">
      <c r="A136" s="78"/>
      <c r="D136" s="2"/>
      <c r="E136" s="9">
        <f t="shared" ref="E136:Y136" si="369">SUM(E134:E135)</f>
        <v>0</v>
      </c>
      <c r="F136" s="9">
        <f t="shared" si="369"/>
        <v>0</v>
      </c>
      <c r="G136" s="9">
        <f t="shared" si="369"/>
        <v>0</v>
      </c>
      <c r="H136" s="9">
        <f t="shared" si="369"/>
        <v>0</v>
      </c>
      <c r="I136" s="9">
        <f t="shared" si="369"/>
        <v>0</v>
      </c>
      <c r="J136" s="9">
        <f t="shared" si="369"/>
        <v>0</v>
      </c>
      <c r="K136" s="9">
        <f t="shared" si="369"/>
        <v>0</v>
      </c>
      <c r="L136" s="9">
        <f t="shared" si="369"/>
        <v>0</v>
      </c>
      <c r="M136" s="9">
        <f t="shared" si="369"/>
        <v>0</v>
      </c>
      <c r="N136" s="9">
        <f t="shared" si="369"/>
        <v>0</v>
      </c>
      <c r="O136" s="9">
        <f t="shared" si="369"/>
        <v>0</v>
      </c>
      <c r="P136" s="9">
        <f t="shared" si="369"/>
        <v>9936</v>
      </c>
      <c r="Q136" s="9">
        <f t="shared" si="369"/>
        <v>9882</v>
      </c>
      <c r="R136" s="9">
        <f t="shared" si="369"/>
        <v>10086</v>
      </c>
      <c r="S136" s="9">
        <f t="shared" si="369"/>
        <v>10282</v>
      </c>
      <c r="T136" s="9">
        <f t="shared" si="369"/>
        <v>10669</v>
      </c>
      <c r="U136" s="9">
        <f t="shared" si="369"/>
        <v>10522</v>
      </c>
      <c r="V136" s="9">
        <f t="shared" si="369"/>
        <v>10705</v>
      </c>
      <c r="W136" s="9">
        <f t="shared" si="369"/>
        <v>10855</v>
      </c>
      <c r="X136" s="9">
        <f t="shared" si="369"/>
        <v>10792</v>
      </c>
      <c r="Y136" s="9">
        <f t="shared" si="369"/>
        <v>10555</v>
      </c>
      <c r="Z136" s="9">
        <f t="shared" ref="Z136" si="370">SUM(Z134:Z135)</f>
        <v>10318</v>
      </c>
      <c r="AA136" s="9">
        <f t="shared" ref="AA136:AB136" si="371">SUM(AA134:AA135)</f>
        <v>11032</v>
      </c>
      <c r="AB136" s="9">
        <f t="shared" si="371"/>
        <v>10957</v>
      </c>
      <c r="AC136" s="9">
        <f t="shared" ref="AC136:AD136" si="372">SUM(AC134:AC135)</f>
        <v>10643</v>
      </c>
      <c r="AD136" s="9">
        <f t="shared" si="372"/>
        <v>10668</v>
      </c>
      <c r="AE136" s="9">
        <f t="shared" ref="AE136:AF136" si="373">SUM(AE134:AE135)</f>
        <v>10843</v>
      </c>
      <c r="AF136" s="9">
        <f t="shared" si="373"/>
        <v>10056</v>
      </c>
      <c r="AG136" s="9">
        <f t="shared" ref="AG136:AH136" si="374">SUM(AG134:AG135)</f>
        <v>9994</v>
      </c>
      <c r="AH136" s="9">
        <f t="shared" si="374"/>
        <v>10411</v>
      </c>
      <c r="AI136" s="9">
        <f t="shared" ref="AI136" si="375">SUM(AI134:AI135)</f>
        <v>11013</v>
      </c>
      <c r="AL136" s="9"/>
      <c r="AM136" s="9"/>
    </row>
    <row r="137" spans="1:39" ht="13.5" customHeight="1" x14ac:dyDescent="0.2">
      <c r="A137" s="78"/>
      <c r="D137" s="2"/>
      <c r="AL137" s="9"/>
      <c r="AM137" s="9"/>
    </row>
    <row r="138" spans="1:39" ht="13.5" customHeight="1" x14ac:dyDescent="0.2">
      <c r="A138" s="78"/>
      <c r="B138" s="65" t="s">
        <v>25</v>
      </c>
      <c r="C138" s="71"/>
      <c r="D138" s="72"/>
      <c r="E138" s="73"/>
      <c r="F138" s="73"/>
      <c r="G138" s="73"/>
      <c r="H138" s="73"/>
      <c r="I138" s="73"/>
      <c r="J138" s="73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L138" s="9"/>
      <c r="AM138" s="9"/>
    </row>
    <row r="139" spans="1:39" ht="13.5" customHeight="1" x14ac:dyDescent="0.2">
      <c r="A139" s="78"/>
      <c r="D139" s="1" t="s">
        <v>83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9">
        <f t="shared" ref="X139:AC139" si="376">X146</f>
        <v>2226</v>
      </c>
      <c r="Y139" s="9">
        <f t="shared" si="376"/>
        <v>2241</v>
      </c>
      <c r="Z139" s="9">
        <f t="shared" si="376"/>
        <v>2266</v>
      </c>
      <c r="AA139" s="9">
        <f t="shared" si="376"/>
        <v>2305</v>
      </c>
      <c r="AB139" s="9">
        <f t="shared" si="376"/>
        <v>2325</v>
      </c>
      <c r="AC139" s="9">
        <f t="shared" si="376"/>
        <v>2266</v>
      </c>
      <c r="AD139" s="9">
        <f t="shared" ref="AD139:AE139" si="377">AD146</f>
        <v>2280</v>
      </c>
      <c r="AE139" s="9">
        <f t="shared" si="377"/>
        <v>2261</v>
      </c>
      <c r="AF139" s="9">
        <f t="shared" ref="AF139:AG139" si="378">AF146</f>
        <v>2160</v>
      </c>
      <c r="AG139" s="9">
        <f t="shared" si="378"/>
        <v>2168</v>
      </c>
      <c r="AH139" s="9">
        <f t="shared" ref="AH139:AI139" si="379">AH146</f>
        <v>2293</v>
      </c>
      <c r="AI139" s="9">
        <f t="shared" si="379"/>
        <v>2408</v>
      </c>
      <c r="AL139" s="9"/>
      <c r="AM139" s="9"/>
    </row>
    <row r="140" spans="1:39" ht="13.5" customHeight="1" x14ac:dyDescent="0.2">
      <c r="A140" s="78"/>
      <c r="D140" s="1" t="s">
        <v>85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5">
        <f t="shared" ref="X140:AC140" si="380">X190</f>
        <v>1020</v>
      </c>
      <c r="Y140" s="5">
        <f t="shared" si="380"/>
        <v>928</v>
      </c>
      <c r="Z140" s="5">
        <f t="shared" si="380"/>
        <v>889</v>
      </c>
      <c r="AA140" s="5">
        <f t="shared" si="380"/>
        <v>905</v>
      </c>
      <c r="AB140" s="5">
        <f t="shared" si="380"/>
        <v>840</v>
      </c>
      <c r="AC140" s="5">
        <f t="shared" si="380"/>
        <v>818</v>
      </c>
      <c r="AD140" s="5">
        <f t="shared" ref="AD140:AE140" si="381">AD190</f>
        <v>818</v>
      </c>
      <c r="AE140" s="5">
        <f t="shared" si="381"/>
        <v>843</v>
      </c>
      <c r="AF140" s="5">
        <f t="shared" ref="AF140:AG140" si="382">AF190</f>
        <v>765</v>
      </c>
      <c r="AG140" s="5">
        <f t="shared" si="382"/>
        <v>759</v>
      </c>
      <c r="AH140" s="5">
        <f t="shared" ref="AH140:AI140" si="383">AH190</f>
        <v>754</v>
      </c>
      <c r="AI140" s="5">
        <f t="shared" si="383"/>
        <v>783</v>
      </c>
      <c r="AL140" s="9"/>
      <c r="AM140" s="9"/>
    </row>
    <row r="141" spans="1:39" ht="13.5" customHeight="1" x14ac:dyDescent="0.2">
      <c r="A141" s="7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9">
        <f t="shared" ref="X141:AC141" si="384">SUM(X139:X140)</f>
        <v>3246</v>
      </c>
      <c r="Y141" s="9">
        <f t="shared" si="384"/>
        <v>3169</v>
      </c>
      <c r="Z141" s="9">
        <f t="shared" si="384"/>
        <v>3155</v>
      </c>
      <c r="AA141" s="9">
        <f t="shared" si="384"/>
        <v>3210</v>
      </c>
      <c r="AB141" s="9">
        <f t="shared" si="384"/>
        <v>3165</v>
      </c>
      <c r="AC141" s="9">
        <f t="shared" si="384"/>
        <v>3084</v>
      </c>
      <c r="AD141" s="9">
        <f t="shared" ref="AD141:AE141" si="385">SUM(AD139:AD140)</f>
        <v>3098</v>
      </c>
      <c r="AE141" s="9">
        <f t="shared" si="385"/>
        <v>3104</v>
      </c>
      <c r="AF141" s="9">
        <f t="shared" ref="AF141:AG141" si="386">SUM(AF139:AF140)</f>
        <v>2925</v>
      </c>
      <c r="AG141" s="9">
        <f t="shared" si="386"/>
        <v>2927</v>
      </c>
      <c r="AH141" s="9">
        <f t="shared" ref="AH141:AI141" si="387">SUM(AH139:AH140)</f>
        <v>3047</v>
      </c>
      <c r="AI141" s="9">
        <f t="shared" si="387"/>
        <v>3191</v>
      </c>
      <c r="AL141" s="9"/>
      <c r="AM141" s="9"/>
    </row>
    <row r="142" spans="1:39" ht="13.5" customHeight="1" x14ac:dyDescent="0.2">
      <c r="A142" s="78"/>
      <c r="C142" s="8" t="s">
        <v>26</v>
      </c>
      <c r="D142" s="8"/>
      <c r="E142" s="15"/>
      <c r="F142" s="15"/>
      <c r="G142" s="15"/>
      <c r="H142" s="15"/>
      <c r="I142" s="15"/>
      <c r="J142" s="15"/>
      <c r="AL142" s="9"/>
      <c r="AM142" s="9"/>
    </row>
    <row r="143" spans="1:39" ht="13.5" customHeight="1" x14ac:dyDescent="0.2">
      <c r="A143" s="78"/>
      <c r="D143" s="1" t="s">
        <v>27</v>
      </c>
      <c r="X143" s="9">
        <v>1819</v>
      </c>
      <c r="Y143" s="9">
        <v>1851</v>
      </c>
      <c r="Z143" s="9">
        <v>1880</v>
      </c>
      <c r="AA143" s="9">
        <v>1848</v>
      </c>
      <c r="AB143" s="9">
        <v>1866</v>
      </c>
      <c r="AC143" s="9">
        <v>1827</v>
      </c>
      <c r="AD143" s="9">
        <v>1874</v>
      </c>
      <c r="AE143" s="9">
        <v>1872</v>
      </c>
      <c r="AF143" s="9">
        <v>1933</v>
      </c>
      <c r="AG143" s="9">
        <v>1919</v>
      </c>
      <c r="AH143" s="9">
        <v>1982</v>
      </c>
      <c r="AI143" s="9">
        <v>2062</v>
      </c>
      <c r="AL143" s="9"/>
      <c r="AM143" s="9"/>
    </row>
    <row r="144" spans="1:39" ht="13.5" customHeight="1" x14ac:dyDescent="0.2">
      <c r="A144" s="78"/>
      <c r="D144" s="1" t="s">
        <v>28</v>
      </c>
      <c r="X144" s="9">
        <v>357</v>
      </c>
      <c r="Y144" s="9">
        <v>343</v>
      </c>
      <c r="Z144" s="9">
        <v>342</v>
      </c>
      <c r="AA144" s="9">
        <v>333</v>
      </c>
      <c r="AB144" s="9">
        <v>337</v>
      </c>
      <c r="AC144" s="9">
        <v>306</v>
      </c>
      <c r="AD144" s="9">
        <v>314</v>
      </c>
      <c r="AE144" s="9">
        <v>321</v>
      </c>
      <c r="AF144" s="9">
        <v>95</v>
      </c>
      <c r="AG144" s="9">
        <v>100</v>
      </c>
      <c r="AH144" s="9">
        <v>104</v>
      </c>
      <c r="AI144" s="9">
        <v>108</v>
      </c>
      <c r="AL144" s="9"/>
      <c r="AM144" s="9"/>
    </row>
    <row r="145" spans="1:39" ht="13.5" customHeight="1" x14ac:dyDescent="0.2">
      <c r="A145" s="78"/>
      <c r="D145" s="1" t="s">
        <v>29</v>
      </c>
      <c r="X145" s="5">
        <v>50</v>
      </c>
      <c r="Y145" s="5">
        <v>47</v>
      </c>
      <c r="Z145" s="5">
        <v>44</v>
      </c>
      <c r="AA145" s="5">
        <v>124</v>
      </c>
      <c r="AB145" s="5">
        <v>122</v>
      </c>
      <c r="AC145" s="5">
        <v>133</v>
      </c>
      <c r="AD145" s="5">
        <v>92</v>
      </c>
      <c r="AE145" s="5">
        <v>68</v>
      </c>
      <c r="AF145" s="5">
        <v>132</v>
      </c>
      <c r="AG145" s="5">
        <v>149</v>
      </c>
      <c r="AH145" s="5">
        <v>207</v>
      </c>
      <c r="AI145" s="5">
        <v>238</v>
      </c>
      <c r="AL145" s="9"/>
      <c r="AM145" s="9"/>
    </row>
    <row r="146" spans="1:39" ht="13.5" customHeight="1" x14ac:dyDescent="0.2">
      <c r="A146" s="78"/>
      <c r="X146" s="9">
        <f t="shared" ref="X146:AC146" si="388">SUM(X143:X145)</f>
        <v>2226</v>
      </c>
      <c r="Y146" s="9">
        <f t="shared" si="388"/>
        <v>2241</v>
      </c>
      <c r="Z146" s="9">
        <f t="shared" si="388"/>
        <v>2266</v>
      </c>
      <c r="AA146" s="9">
        <f t="shared" si="388"/>
        <v>2305</v>
      </c>
      <c r="AB146" s="9">
        <f t="shared" si="388"/>
        <v>2325</v>
      </c>
      <c r="AC146" s="9">
        <f t="shared" si="388"/>
        <v>2266</v>
      </c>
      <c r="AD146" s="9">
        <f t="shared" ref="AD146:AE146" si="389">SUM(AD143:AD145)</f>
        <v>2280</v>
      </c>
      <c r="AE146" s="9">
        <f t="shared" si="389"/>
        <v>2261</v>
      </c>
      <c r="AF146" s="9">
        <f t="shared" ref="AF146:AG146" si="390">SUM(AF143:AF145)</f>
        <v>2160</v>
      </c>
      <c r="AG146" s="9">
        <f t="shared" si="390"/>
        <v>2168</v>
      </c>
      <c r="AH146" s="9">
        <f t="shared" ref="AH146:AI146" si="391">SUM(AH143:AH145)</f>
        <v>2293</v>
      </c>
      <c r="AI146" s="9">
        <f t="shared" si="391"/>
        <v>2408</v>
      </c>
      <c r="AL146" s="9"/>
      <c r="AM146" s="9"/>
    </row>
    <row r="147" spans="1:39" ht="13.5" customHeight="1" x14ac:dyDescent="0.2">
      <c r="A147" s="78"/>
      <c r="C147" s="8" t="s">
        <v>30</v>
      </c>
      <c r="AL147" s="9"/>
      <c r="AM147" s="9"/>
    </row>
    <row r="148" spans="1:39" ht="13.5" customHeight="1" x14ac:dyDescent="0.2">
      <c r="A148" s="78"/>
      <c r="D148" s="1" t="s">
        <v>31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6">
        <v>54</v>
      </c>
      <c r="Y148" s="16">
        <v>63</v>
      </c>
      <c r="Z148" s="16">
        <v>62</v>
      </c>
      <c r="AA148" s="16">
        <v>61</v>
      </c>
      <c r="AB148" s="16">
        <v>64</v>
      </c>
      <c r="AC148" s="16">
        <v>67</v>
      </c>
      <c r="AD148" s="16">
        <v>68</v>
      </c>
      <c r="AE148" s="16">
        <v>90</v>
      </c>
      <c r="AF148" s="16">
        <v>102</v>
      </c>
      <c r="AG148" s="16">
        <v>111</v>
      </c>
      <c r="AH148" s="16">
        <v>130</v>
      </c>
      <c r="AI148" s="16">
        <v>138</v>
      </c>
      <c r="AL148" s="9"/>
      <c r="AM148" s="9"/>
    </row>
    <row r="149" spans="1:39" ht="13.5" customHeight="1" x14ac:dyDescent="0.2">
      <c r="A149" s="78"/>
      <c r="D149" s="1" t="s">
        <v>32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6">
        <v>148</v>
      </c>
      <c r="Y149" s="16">
        <v>178</v>
      </c>
      <c r="Z149" s="16">
        <v>185</v>
      </c>
      <c r="AA149" s="16">
        <v>194</v>
      </c>
      <c r="AB149" s="16">
        <v>208</v>
      </c>
      <c r="AC149" s="16">
        <v>215</v>
      </c>
      <c r="AD149" s="16">
        <v>213</v>
      </c>
      <c r="AE149" s="16">
        <v>218</v>
      </c>
      <c r="AF149" s="16">
        <v>232</v>
      </c>
      <c r="AG149" s="16">
        <v>235</v>
      </c>
      <c r="AH149" s="16">
        <v>245</v>
      </c>
      <c r="AI149" s="16">
        <v>254</v>
      </c>
      <c r="AL149" s="9"/>
      <c r="AM149" s="9"/>
    </row>
    <row r="150" spans="1:39" ht="13.5" customHeight="1" x14ac:dyDescent="0.2">
      <c r="A150" s="78"/>
      <c r="D150" s="1" t="s">
        <v>33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6">
        <v>362</v>
      </c>
      <c r="Y150" s="16">
        <v>365</v>
      </c>
      <c r="Z150" s="16">
        <v>390</v>
      </c>
      <c r="AA150" s="16">
        <v>410</v>
      </c>
      <c r="AB150" s="16">
        <v>410</v>
      </c>
      <c r="AC150" s="16">
        <v>388</v>
      </c>
      <c r="AD150" s="16">
        <v>429</v>
      </c>
      <c r="AE150" s="16">
        <v>420</v>
      </c>
      <c r="AF150" s="16">
        <v>388</v>
      </c>
      <c r="AG150" s="16">
        <v>396</v>
      </c>
      <c r="AH150" s="16">
        <v>410</v>
      </c>
      <c r="AI150" s="16">
        <v>494</v>
      </c>
      <c r="AL150" s="9"/>
      <c r="AM150" s="9"/>
    </row>
    <row r="151" spans="1:39" ht="13.5" customHeight="1" x14ac:dyDescent="0.2">
      <c r="A151" s="78"/>
      <c r="D151" s="1" t="s">
        <v>34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6">
        <v>102</v>
      </c>
      <c r="Y151" s="16">
        <v>94</v>
      </c>
      <c r="Z151" s="16">
        <v>110</v>
      </c>
      <c r="AA151" s="16">
        <v>108</v>
      </c>
      <c r="AB151" s="16">
        <v>88</v>
      </c>
      <c r="AC151" s="16">
        <v>86</v>
      </c>
      <c r="AD151" s="16">
        <v>88</v>
      </c>
      <c r="AE151" s="16">
        <v>103</v>
      </c>
      <c r="AF151" s="16">
        <v>189</v>
      </c>
      <c r="AG151" s="16">
        <v>192</v>
      </c>
      <c r="AH151" s="16">
        <v>231</v>
      </c>
      <c r="AI151" s="16">
        <v>185</v>
      </c>
      <c r="AL151" s="9"/>
      <c r="AM151" s="9"/>
    </row>
    <row r="152" spans="1:39" ht="13.5" customHeight="1" x14ac:dyDescent="0.2">
      <c r="A152" s="78"/>
      <c r="D152" s="1" t="s">
        <v>35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6">
        <v>11</v>
      </c>
      <c r="Y152" s="16">
        <v>14</v>
      </c>
      <c r="Z152" s="16">
        <v>13</v>
      </c>
      <c r="AA152" s="16">
        <v>18</v>
      </c>
      <c r="AB152" s="16">
        <v>19</v>
      </c>
      <c r="AC152" s="16">
        <v>15</v>
      </c>
      <c r="AD152" s="16">
        <v>9</v>
      </c>
      <c r="AE152" s="16">
        <v>9</v>
      </c>
      <c r="AF152" s="16">
        <v>5</v>
      </c>
      <c r="AG152" s="16">
        <v>5</v>
      </c>
      <c r="AH152" s="16">
        <v>4</v>
      </c>
      <c r="AI152" s="16">
        <v>3</v>
      </c>
      <c r="AL152" s="9"/>
      <c r="AM152" s="9"/>
    </row>
    <row r="153" spans="1:39" ht="13.5" customHeight="1" x14ac:dyDescent="0.2">
      <c r="A153" s="78"/>
      <c r="D153" s="1" t="s">
        <v>36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7">
        <v>62</v>
      </c>
      <c r="Y153" s="17">
        <v>71</v>
      </c>
      <c r="Z153" s="17">
        <v>69</v>
      </c>
      <c r="AA153" s="17">
        <v>84</v>
      </c>
      <c r="AB153" s="17">
        <v>94</v>
      </c>
      <c r="AC153" s="17">
        <v>83</v>
      </c>
      <c r="AD153" s="17">
        <v>94</v>
      </c>
      <c r="AE153" s="17">
        <v>129</v>
      </c>
      <c r="AF153" s="17">
        <v>0</v>
      </c>
      <c r="AG153" s="17">
        <v>0</v>
      </c>
      <c r="AH153" s="17">
        <v>0</v>
      </c>
      <c r="AI153" s="17">
        <v>0</v>
      </c>
      <c r="AL153" s="9"/>
      <c r="AM153" s="9"/>
    </row>
    <row r="154" spans="1:39" ht="13.5" customHeight="1" x14ac:dyDescent="0.2">
      <c r="A154" s="7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16">
        <f t="shared" ref="X154:AC154" si="392">SUM(X148:X153)</f>
        <v>739</v>
      </c>
      <c r="Y154" s="16">
        <f t="shared" si="392"/>
        <v>785</v>
      </c>
      <c r="Z154" s="16">
        <f t="shared" si="392"/>
        <v>829</v>
      </c>
      <c r="AA154" s="16">
        <f t="shared" si="392"/>
        <v>875</v>
      </c>
      <c r="AB154" s="16">
        <f t="shared" si="392"/>
        <v>883</v>
      </c>
      <c r="AC154" s="16">
        <f t="shared" si="392"/>
        <v>854</v>
      </c>
      <c r="AD154" s="16">
        <f t="shared" ref="AD154:AE154" si="393">SUM(AD148:AD153)</f>
        <v>901</v>
      </c>
      <c r="AE154" s="16">
        <f t="shared" si="393"/>
        <v>969</v>
      </c>
      <c r="AF154" s="16">
        <f t="shared" ref="AF154:AG154" si="394">SUM(AF148:AF153)</f>
        <v>916</v>
      </c>
      <c r="AG154" s="16">
        <f t="shared" si="394"/>
        <v>939</v>
      </c>
      <c r="AH154" s="16">
        <f t="shared" ref="AH154:AI154" si="395">SUM(AH148:AH153)</f>
        <v>1020</v>
      </c>
      <c r="AI154" s="16">
        <f t="shared" si="395"/>
        <v>1074</v>
      </c>
      <c r="AL154" s="9"/>
      <c r="AM154" s="9"/>
    </row>
    <row r="155" spans="1:39" ht="13.5" customHeight="1" x14ac:dyDescent="0.2">
      <c r="A155" s="78"/>
      <c r="C155" s="8" t="s">
        <v>37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L155" s="9"/>
      <c r="AM155" s="9"/>
    </row>
    <row r="156" spans="1:39" ht="13.5" customHeight="1" x14ac:dyDescent="0.2">
      <c r="A156" s="78"/>
      <c r="D156" s="1" t="s">
        <v>31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9">
        <v>432</v>
      </c>
      <c r="Y156" s="16">
        <v>447</v>
      </c>
      <c r="Z156" s="16">
        <v>451</v>
      </c>
      <c r="AA156" s="16">
        <v>401</v>
      </c>
      <c r="AB156" s="16">
        <v>418</v>
      </c>
      <c r="AC156" s="16">
        <v>414</v>
      </c>
      <c r="AD156" s="16">
        <v>396</v>
      </c>
      <c r="AE156" s="16">
        <v>339</v>
      </c>
      <c r="AF156" s="16">
        <v>419</v>
      </c>
      <c r="AG156" s="16">
        <v>409</v>
      </c>
      <c r="AH156" s="16">
        <v>415</v>
      </c>
      <c r="AI156" s="16">
        <v>403</v>
      </c>
      <c r="AL156" s="9"/>
      <c r="AM156" s="9"/>
    </row>
    <row r="157" spans="1:39" ht="13.5" customHeight="1" x14ac:dyDescent="0.2">
      <c r="A157" s="78"/>
      <c r="D157" s="1" t="s">
        <v>32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9">
        <v>354</v>
      </c>
      <c r="Y157" s="16">
        <v>348</v>
      </c>
      <c r="Z157" s="16">
        <v>346</v>
      </c>
      <c r="AA157" s="16">
        <v>335</v>
      </c>
      <c r="AB157" s="16">
        <v>331</v>
      </c>
      <c r="AC157" s="16">
        <v>321</v>
      </c>
      <c r="AD157" s="16">
        <v>329</v>
      </c>
      <c r="AE157" s="16">
        <v>322</v>
      </c>
      <c r="AF157" s="16">
        <v>338</v>
      </c>
      <c r="AG157" s="16">
        <v>324</v>
      </c>
      <c r="AH157" s="16">
        <v>295</v>
      </c>
      <c r="AI157" s="16">
        <v>315</v>
      </c>
      <c r="AL157" s="9"/>
      <c r="AM157" s="9"/>
    </row>
    <row r="158" spans="1:39" ht="13.5" customHeight="1" x14ac:dyDescent="0.2">
      <c r="A158" s="78"/>
      <c r="D158" s="1" t="s">
        <v>33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9">
        <v>2</v>
      </c>
      <c r="Y158" s="16">
        <v>1</v>
      </c>
      <c r="Z158" s="16">
        <v>1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1</v>
      </c>
      <c r="AL158" s="9"/>
      <c r="AM158" s="9"/>
    </row>
    <row r="159" spans="1:39" ht="13.5" customHeight="1" x14ac:dyDescent="0.2">
      <c r="A159" s="78"/>
      <c r="D159" s="1" t="s">
        <v>34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16">
        <v>0</v>
      </c>
      <c r="AE159" s="16">
        <v>0</v>
      </c>
      <c r="AF159" s="16">
        <v>0</v>
      </c>
      <c r="AG159" s="16">
        <v>0</v>
      </c>
      <c r="AH159" s="16">
        <v>0</v>
      </c>
      <c r="AI159" s="16">
        <v>0</v>
      </c>
      <c r="AL159" s="9"/>
      <c r="AM159" s="9"/>
    </row>
    <row r="160" spans="1:39" ht="13.5" customHeight="1" x14ac:dyDescent="0.2">
      <c r="A160" s="78"/>
      <c r="D160" s="1" t="s">
        <v>35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v>0</v>
      </c>
      <c r="AF160" s="16">
        <v>0</v>
      </c>
      <c r="AG160" s="16">
        <v>0</v>
      </c>
      <c r="AH160" s="16">
        <v>0</v>
      </c>
      <c r="AI160" s="16">
        <v>0</v>
      </c>
      <c r="AL160" s="9"/>
      <c r="AM160" s="9"/>
    </row>
    <row r="161" spans="1:42" ht="13.5" customHeight="1" x14ac:dyDescent="0.2">
      <c r="A161" s="78"/>
      <c r="D161" s="1" t="s">
        <v>38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7">
        <v>0</v>
      </c>
      <c r="Y161" s="17">
        <v>0</v>
      </c>
      <c r="Z161" s="17">
        <v>0</v>
      </c>
      <c r="AA161" s="17">
        <v>0</v>
      </c>
      <c r="AB161" s="17">
        <v>0</v>
      </c>
      <c r="AC161" s="17">
        <v>0</v>
      </c>
      <c r="AD161" s="17">
        <v>0</v>
      </c>
      <c r="AE161" s="17">
        <v>0</v>
      </c>
      <c r="AF161" s="17">
        <v>0</v>
      </c>
      <c r="AG161" s="17">
        <v>0</v>
      </c>
      <c r="AH161" s="17">
        <v>0</v>
      </c>
      <c r="AI161" s="17">
        <v>0</v>
      </c>
      <c r="AL161" s="9"/>
      <c r="AM161" s="9"/>
    </row>
    <row r="162" spans="1:42" ht="13.5" customHeight="1" x14ac:dyDescent="0.2">
      <c r="A162" s="7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16">
        <f t="shared" ref="X162:AC162" si="396">SUM(X156:X161)</f>
        <v>788</v>
      </c>
      <c r="Y162" s="16">
        <f t="shared" si="396"/>
        <v>796</v>
      </c>
      <c r="Z162" s="16">
        <f t="shared" si="396"/>
        <v>798</v>
      </c>
      <c r="AA162" s="16">
        <f t="shared" si="396"/>
        <v>736</v>
      </c>
      <c r="AB162" s="16">
        <f t="shared" si="396"/>
        <v>749</v>
      </c>
      <c r="AC162" s="16">
        <f t="shared" si="396"/>
        <v>735</v>
      </c>
      <c r="AD162" s="16">
        <f t="shared" ref="AD162:AE162" si="397">SUM(AD156:AD161)</f>
        <v>725</v>
      </c>
      <c r="AE162" s="16">
        <f t="shared" si="397"/>
        <v>661</v>
      </c>
      <c r="AF162" s="16">
        <f t="shared" ref="AF162:AG162" si="398">SUM(AF156:AF161)</f>
        <v>757</v>
      </c>
      <c r="AG162" s="16">
        <f t="shared" si="398"/>
        <v>733</v>
      </c>
      <c r="AH162" s="16">
        <f t="shared" ref="AH162:AI162" si="399">SUM(AH156:AH161)</f>
        <v>710</v>
      </c>
      <c r="AI162" s="16">
        <f t="shared" si="399"/>
        <v>719</v>
      </c>
      <c r="AL162" s="9"/>
      <c r="AM162" s="9"/>
    </row>
    <row r="163" spans="1:42" ht="13.5" customHeight="1" x14ac:dyDescent="0.2">
      <c r="A163" s="78"/>
      <c r="C163" s="8" t="s">
        <v>39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L163" s="9"/>
      <c r="AM163" s="9"/>
    </row>
    <row r="164" spans="1:42" ht="13.5" customHeight="1" x14ac:dyDescent="0.2">
      <c r="A164" s="78"/>
      <c r="D164" s="1" t="s">
        <v>31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6">
        <v>2</v>
      </c>
      <c r="Y164" s="16">
        <v>2</v>
      </c>
      <c r="Z164" s="16">
        <v>2</v>
      </c>
      <c r="AA164" s="16">
        <v>2</v>
      </c>
      <c r="AB164" s="16">
        <v>1</v>
      </c>
      <c r="AC164" s="16">
        <v>3</v>
      </c>
      <c r="AD164" s="16">
        <v>1</v>
      </c>
      <c r="AE164" s="16">
        <v>1</v>
      </c>
      <c r="AF164" s="16">
        <v>0</v>
      </c>
      <c r="AG164" s="16">
        <v>1</v>
      </c>
      <c r="AH164" s="16">
        <v>2</v>
      </c>
      <c r="AI164" s="16">
        <v>1</v>
      </c>
      <c r="AL164" s="9"/>
      <c r="AM164" s="9"/>
    </row>
    <row r="165" spans="1:42" ht="13.5" customHeight="1" x14ac:dyDescent="0.2">
      <c r="A165" s="78"/>
      <c r="D165" s="1" t="s">
        <v>32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6">
        <v>24</v>
      </c>
      <c r="Y165" s="16">
        <v>19</v>
      </c>
      <c r="Z165" s="16">
        <v>20</v>
      </c>
      <c r="AA165" s="16">
        <v>10</v>
      </c>
      <c r="AB165" s="16">
        <v>12</v>
      </c>
      <c r="AC165" s="16">
        <v>13</v>
      </c>
      <c r="AD165" s="16">
        <v>9</v>
      </c>
      <c r="AE165" s="16">
        <v>7</v>
      </c>
      <c r="AF165" s="16">
        <v>9</v>
      </c>
      <c r="AG165" s="16">
        <v>9</v>
      </c>
      <c r="AH165" s="16">
        <v>12</v>
      </c>
      <c r="AI165" s="16">
        <v>15</v>
      </c>
      <c r="AL165" s="9"/>
      <c r="AM165" s="9"/>
    </row>
    <row r="166" spans="1:42" ht="13.5" customHeight="1" x14ac:dyDescent="0.2">
      <c r="A166" s="78"/>
      <c r="D166" s="1" t="s">
        <v>33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6">
        <v>266</v>
      </c>
      <c r="Y166" s="16">
        <v>249</v>
      </c>
      <c r="Z166" s="16">
        <v>231</v>
      </c>
      <c r="AA166" s="16">
        <v>225</v>
      </c>
      <c r="AB166" s="16">
        <v>221</v>
      </c>
      <c r="AC166" s="16">
        <v>222</v>
      </c>
      <c r="AD166" s="16">
        <v>238</v>
      </c>
      <c r="AE166" s="16">
        <v>234</v>
      </c>
      <c r="AF166" s="16">
        <v>251</v>
      </c>
      <c r="AG166" s="16">
        <v>237</v>
      </c>
      <c r="AH166" s="16">
        <v>238</v>
      </c>
      <c r="AI166" s="16">
        <v>253</v>
      </c>
      <c r="AL166" s="9"/>
      <c r="AM166" s="9"/>
    </row>
    <row r="167" spans="1:42" ht="13.5" customHeight="1" x14ac:dyDescent="0.2">
      <c r="A167" s="78"/>
      <c r="D167" s="1" t="s">
        <v>34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16">
        <v>0</v>
      </c>
      <c r="AE167" s="16">
        <v>0</v>
      </c>
      <c r="AF167" s="16">
        <v>0</v>
      </c>
      <c r="AG167" s="16">
        <v>0</v>
      </c>
      <c r="AH167" s="16">
        <v>0</v>
      </c>
      <c r="AI167" s="16">
        <v>0</v>
      </c>
      <c r="AL167" s="9"/>
      <c r="AM167" s="9"/>
    </row>
    <row r="168" spans="1:42" ht="13.5" customHeight="1" x14ac:dyDescent="0.2">
      <c r="A168" s="78"/>
      <c r="D168" s="1" t="s">
        <v>35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6">
        <v>0</v>
      </c>
      <c r="AE168" s="16">
        <v>0</v>
      </c>
      <c r="AF168" s="16">
        <v>0</v>
      </c>
      <c r="AG168" s="16">
        <v>0</v>
      </c>
      <c r="AH168" s="16">
        <v>0</v>
      </c>
      <c r="AI168" s="16">
        <v>0</v>
      </c>
      <c r="AL168" s="9"/>
      <c r="AM168" s="9"/>
    </row>
    <row r="169" spans="1:42" ht="13.5" customHeight="1" x14ac:dyDescent="0.2">
      <c r="A169" s="78"/>
      <c r="D169" s="1" t="s">
        <v>38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7">
        <v>0</v>
      </c>
      <c r="Y169" s="17">
        <v>0</v>
      </c>
      <c r="Z169" s="17">
        <v>0</v>
      </c>
      <c r="AA169" s="17">
        <v>0</v>
      </c>
      <c r="AB169" s="17">
        <v>0</v>
      </c>
      <c r="AC169" s="17">
        <v>0</v>
      </c>
      <c r="AD169" s="17">
        <v>0</v>
      </c>
      <c r="AE169" s="17">
        <v>0</v>
      </c>
      <c r="AF169" s="17">
        <v>0</v>
      </c>
      <c r="AG169" s="17">
        <v>0</v>
      </c>
      <c r="AH169" s="17">
        <v>0</v>
      </c>
      <c r="AI169" s="17">
        <v>0</v>
      </c>
      <c r="AL169" s="9"/>
      <c r="AM169" s="9"/>
    </row>
    <row r="170" spans="1:42" ht="13.5" customHeight="1" x14ac:dyDescent="0.2">
      <c r="A170" s="78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16">
        <f t="shared" ref="X170:AC170" si="400">SUM(X164:X169)</f>
        <v>292</v>
      </c>
      <c r="Y170" s="16">
        <f t="shared" si="400"/>
        <v>270</v>
      </c>
      <c r="Z170" s="16">
        <f t="shared" si="400"/>
        <v>253</v>
      </c>
      <c r="AA170" s="16">
        <f t="shared" si="400"/>
        <v>237</v>
      </c>
      <c r="AB170" s="16">
        <f t="shared" si="400"/>
        <v>234</v>
      </c>
      <c r="AC170" s="16">
        <f t="shared" si="400"/>
        <v>238</v>
      </c>
      <c r="AD170" s="16">
        <f t="shared" ref="AD170:AE170" si="401">SUM(AD164:AD169)</f>
        <v>248</v>
      </c>
      <c r="AE170" s="16">
        <f t="shared" si="401"/>
        <v>242</v>
      </c>
      <c r="AF170" s="16">
        <f t="shared" ref="AF170:AG170" si="402">SUM(AF164:AF169)</f>
        <v>260</v>
      </c>
      <c r="AG170" s="16">
        <f t="shared" si="402"/>
        <v>247</v>
      </c>
      <c r="AH170" s="16">
        <f t="shared" ref="AH170:AI170" si="403">SUM(AH164:AH169)</f>
        <v>252</v>
      </c>
      <c r="AI170" s="16">
        <f t="shared" si="403"/>
        <v>269</v>
      </c>
      <c r="AL170" s="9"/>
      <c r="AM170" s="9"/>
    </row>
    <row r="171" spans="1:42" ht="13.5" customHeight="1" x14ac:dyDescent="0.2">
      <c r="A171" s="78"/>
      <c r="C171" s="8" t="s">
        <v>40</v>
      </c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L171" s="9"/>
      <c r="AM171" s="9"/>
    </row>
    <row r="172" spans="1:42" ht="13.5" customHeight="1" x14ac:dyDescent="0.2">
      <c r="A172" s="78"/>
      <c r="D172" s="1" t="s">
        <v>81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6">
        <v>729</v>
      </c>
      <c r="Y172" s="16">
        <f>17+704</f>
        <v>721</v>
      </c>
      <c r="Z172" s="16">
        <v>705</v>
      </c>
      <c r="AA172" s="16">
        <v>649</v>
      </c>
      <c r="AB172" s="16">
        <v>649</v>
      </c>
      <c r="AC172" s="16">
        <v>643</v>
      </c>
      <c r="AD172" s="16">
        <v>637</v>
      </c>
      <c r="AE172" s="16">
        <v>574</v>
      </c>
      <c r="AF172" s="16">
        <v>662</v>
      </c>
      <c r="AG172" s="16">
        <v>635</v>
      </c>
      <c r="AH172" s="16">
        <v>625</v>
      </c>
      <c r="AI172" s="16">
        <v>640</v>
      </c>
      <c r="AL172" s="9"/>
      <c r="AM172" s="9"/>
    </row>
    <row r="173" spans="1:42" ht="13.5" customHeight="1" x14ac:dyDescent="0.2">
      <c r="A173" s="78"/>
      <c r="D173" s="1" t="s">
        <v>82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7">
        <v>351</v>
      </c>
      <c r="Y173" s="17">
        <v>345</v>
      </c>
      <c r="Z173" s="17">
        <v>346</v>
      </c>
      <c r="AA173" s="17">
        <v>324</v>
      </c>
      <c r="AB173" s="17">
        <v>334</v>
      </c>
      <c r="AC173" s="17">
        <v>330</v>
      </c>
      <c r="AD173" s="17">
        <v>336</v>
      </c>
      <c r="AE173" s="17">
        <v>329</v>
      </c>
      <c r="AF173" s="17">
        <v>355</v>
      </c>
      <c r="AG173" s="17">
        <v>345</v>
      </c>
      <c r="AH173" s="17">
        <v>337</v>
      </c>
      <c r="AI173" s="17">
        <v>348</v>
      </c>
      <c r="AL173" s="9"/>
      <c r="AM173" s="9"/>
    </row>
    <row r="174" spans="1:42" ht="13.5" customHeight="1" x14ac:dyDescent="0.2">
      <c r="A174" s="78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9">
        <f t="shared" ref="X174:AC174" si="404">SUM(X172:X173)</f>
        <v>1080</v>
      </c>
      <c r="Y174" s="9">
        <f t="shared" si="404"/>
        <v>1066</v>
      </c>
      <c r="Z174" s="9">
        <f t="shared" si="404"/>
        <v>1051</v>
      </c>
      <c r="AA174" s="9">
        <f t="shared" si="404"/>
        <v>973</v>
      </c>
      <c r="AB174" s="9">
        <f t="shared" si="404"/>
        <v>983</v>
      </c>
      <c r="AC174" s="9">
        <f t="shared" si="404"/>
        <v>973</v>
      </c>
      <c r="AD174" s="9">
        <f t="shared" ref="AD174:AE174" si="405">SUM(AD172:AD173)</f>
        <v>973</v>
      </c>
      <c r="AE174" s="9">
        <f t="shared" si="405"/>
        <v>903</v>
      </c>
      <c r="AF174" s="9">
        <f t="shared" ref="AF174:AG174" si="406">SUM(AF172:AF173)</f>
        <v>1017</v>
      </c>
      <c r="AG174" s="9">
        <f t="shared" si="406"/>
        <v>980</v>
      </c>
      <c r="AH174" s="9">
        <f t="shared" ref="AH174:AI174" si="407">SUM(AH172:AH173)</f>
        <v>962</v>
      </c>
      <c r="AI174" s="9">
        <f t="shared" si="407"/>
        <v>988</v>
      </c>
      <c r="AL174" s="9"/>
      <c r="AM174" s="9"/>
    </row>
    <row r="175" spans="1:42" ht="13.5" customHeight="1" x14ac:dyDescent="0.2">
      <c r="A175" s="78"/>
      <c r="C175" s="8" t="s">
        <v>78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L175" s="9"/>
      <c r="AM175" s="9"/>
    </row>
    <row r="176" spans="1:42" ht="13.5" customHeight="1" x14ac:dyDescent="0.2">
      <c r="A176" s="78"/>
      <c r="D176" s="1" t="s">
        <v>79</v>
      </c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16">
        <v>32</v>
      </c>
      <c r="Y176" s="16">
        <v>36</v>
      </c>
      <c r="Z176" s="16">
        <v>38</v>
      </c>
      <c r="AA176" s="16">
        <v>35</v>
      </c>
      <c r="AB176" s="16">
        <v>32</v>
      </c>
      <c r="AC176" s="16">
        <v>30</v>
      </c>
      <c r="AD176" s="16">
        <v>41</v>
      </c>
      <c r="AE176" s="16">
        <v>47</v>
      </c>
      <c r="AF176" s="16">
        <v>51</v>
      </c>
      <c r="AG176" s="16">
        <v>43</v>
      </c>
      <c r="AH176" s="16">
        <v>39</v>
      </c>
      <c r="AI176" s="16">
        <v>43</v>
      </c>
      <c r="AL176" s="9"/>
      <c r="AM176" s="9"/>
      <c r="AP176" s="9"/>
    </row>
    <row r="177" spans="1:42" ht="13.5" customHeight="1" x14ac:dyDescent="0.2">
      <c r="A177" s="78"/>
      <c r="D177" s="1" t="s">
        <v>43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9">
        <v>38</v>
      </c>
      <c r="Y177" s="9">
        <v>39</v>
      </c>
      <c r="Z177" s="16">
        <v>42</v>
      </c>
      <c r="AA177" s="16">
        <v>39</v>
      </c>
      <c r="AB177" s="16">
        <v>40</v>
      </c>
      <c r="AC177" s="16">
        <v>42</v>
      </c>
      <c r="AD177" s="16">
        <v>45</v>
      </c>
      <c r="AE177" s="16">
        <v>42</v>
      </c>
      <c r="AF177" s="16">
        <v>48</v>
      </c>
      <c r="AG177" s="16">
        <v>51</v>
      </c>
      <c r="AH177" s="16">
        <v>46</v>
      </c>
      <c r="AI177" s="16">
        <v>48</v>
      </c>
      <c r="AL177" s="9"/>
      <c r="AM177" s="9"/>
      <c r="AP177" s="9"/>
    </row>
    <row r="178" spans="1:42" ht="13.5" customHeight="1" x14ac:dyDescent="0.2">
      <c r="A178" s="78"/>
      <c r="D178" s="1" t="s">
        <v>46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9">
        <v>3</v>
      </c>
      <c r="Y178" s="9">
        <v>3</v>
      </c>
      <c r="Z178" s="16">
        <v>3</v>
      </c>
      <c r="AA178" s="16">
        <v>2</v>
      </c>
      <c r="AB178" s="16">
        <v>4</v>
      </c>
      <c r="AC178" s="16">
        <v>4</v>
      </c>
      <c r="AD178" s="16">
        <v>3</v>
      </c>
      <c r="AE178" s="16">
        <v>6</v>
      </c>
      <c r="AF178" s="16">
        <v>6</v>
      </c>
      <c r="AG178" s="16">
        <v>5</v>
      </c>
      <c r="AH178" s="16">
        <v>5</v>
      </c>
      <c r="AI178" s="16">
        <v>3</v>
      </c>
      <c r="AL178" s="9"/>
      <c r="AM178" s="9"/>
      <c r="AP178" s="9"/>
    </row>
    <row r="179" spans="1:42" ht="13.5" customHeight="1" x14ac:dyDescent="0.2">
      <c r="A179" s="78"/>
      <c r="D179" s="1" t="s">
        <v>44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9">
        <v>135</v>
      </c>
      <c r="Y179" s="9">
        <v>140</v>
      </c>
      <c r="Z179" s="16">
        <v>142</v>
      </c>
      <c r="AA179" s="16">
        <v>142</v>
      </c>
      <c r="AB179" s="16">
        <v>151</v>
      </c>
      <c r="AC179" s="16">
        <v>151</v>
      </c>
      <c r="AD179" s="16">
        <v>148</v>
      </c>
      <c r="AE179" s="16">
        <v>141</v>
      </c>
      <c r="AF179" s="16">
        <v>167</v>
      </c>
      <c r="AG179" s="16">
        <v>172</v>
      </c>
      <c r="AH179" s="16">
        <v>176</v>
      </c>
      <c r="AI179" s="16">
        <v>184</v>
      </c>
      <c r="AL179" s="9"/>
      <c r="AM179" s="9"/>
      <c r="AP179" s="9"/>
    </row>
    <row r="180" spans="1:42" ht="13.5" customHeight="1" x14ac:dyDescent="0.2">
      <c r="A180" s="78"/>
      <c r="D180" s="1" t="s">
        <v>42</v>
      </c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9">
        <v>38</v>
      </c>
      <c r="Y180" s="9">
        <v>35</v>
      </c>
      <c r="Z180" s="16">
        <v>36</v>
      </c>
      <c r="AA180" s="16">
        <v>34</v>
      </c>
      <c r="AB180" s="16">
        <v>33</v>
      </c>
      <c r="AC180" s="16">
        <v>41</v>
      </c>
      <c r="AD180" s="16">
        <v>41</v>
      </c>
      <c r="AE180" s="16">
        <v>39</v>
      </c>
      <c r="AF180" s="16">
        <v>38</v>
      </c>
      <c r="AG180" s="16">
        <v>39</v>
      </c>
      <c r="AH180" s="16">
        <v>33</v>
      </c>
      <c r="AI180" s="16">
        <v>35</v>
      </c>
      <c r="AL180" s="9"/>
      <c r="AM180" s="9"/>
      <c r="AP180" s="9"/>
    </row>
    <row r="181" spans="1:42" ht="13.5" customHeight="1" x14ac:dyDescent="0.2">
      <c r="A181" s="78"/>
      <c r="D181" s="1" t="s">
        <v>45</v>
      </c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9">
        <v>2</v>
      </c>
      <c r="Y181" s="9">
        <v>2</v>
      </c>
      <c r="Z181" s="16">
        <v>1</v>
      </c>
      <c r="AA181" s="16">
        <v>1</v>
      </c>
      <c r="AB181" s="16">
        <v>1</v>
      </c>
      <c r="AC181" s="16">
        <v>1</v>
      </c>
      <c r="AD181" s="16">
        <v>1</v>
      </c>
      <c r="AE181" s="16">
        <v>1</v>
      </c>
      <c r="AF181" s="16">
        <v>1</v>
      </c>
      <c r="AG181" s="16">
        <v>1</v>
      </c>
      <c r="AH181" s="16">
        <v>0</v>
      </c>
      <c r="AI181" s="16">
        <v>0</v>
      </c>
      <c r="AL181" s="9"/>
      <c r="AM181" s="9"/>
      <c r="AP181" s="9"/>
    </row>
    <row r="182" spans="1:42" ht="13.5" customHeight="1" x14ac:dyDescent="0.2">
      <c r="A182" s="78"/>
      <c r="D182" s="1" t="s">
        <v>41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9">
        <v>815</v>
      </c>
      <c r="Y182" s="9">
        <f>21+769</f>
        <v>790</v>
      </c>
      <c r="Z182" s="16">
        <v>772</v>
      </c>
      <c r="AA182" s="16">
        <v>709</v>
      </c>
      <c r="AB182" s="16">
        <v>709</v>
      </c>
      <c r="AC182" s="16">
        <v>689</v>
      </c>
      <c r="AD182" s="16">
        <v>672</v>
      </c>
      <c r="AE182" s="16">
        <v>602</v>
      </c>
      <c r="AF182" s="16">
        <v>677</v>
      </c>
      <c r="AG182" s="16">
        <v>638</v>
      </c>
      <c r="AH182" s="16">
        <v>623</v>
      </c>
      <c r="AI182" s="16">
        <v>622</v>
      </c>
      <c r="AL182" s="9"/>
      <c r="AM182" s="9"/>
      <c r="AP182" s="9"/>
    </row>
    <row r="183" spans="1:42" ht="13.5" customHeight="1" x14ac:dyDescent="0.2">
      <c r="A183" s="78"/>
      <c r="D183" s="1" t="s">
        <v>80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9">
        <v>4</v>
      </c>
      <c r="Y183" s="9">
        <v>4</v>
      </c>
      <c r="Z183" s="16">
        <v>4</v>
      </c>
      <c r="AA183" s="16">
        <v>3</v>
      </c>
      <c r="AB183" s="16">
        <v>3</v>
      </c>
      <c r="AC183" s="16">
        <v>3</v>
      </c>
      <c r="AD183" s="16">
        <v>7</v>
      </c>
      <c r="AE183" s="16">
        <v>9</v>
      </c>
      <c r="AF183" s="16">
        <v>11</v>
      </c>
      <c r="AG183" s="16">
        <v>11</v>
      </c>
      <c r="AH183" s="16">
        <v>11</v>
      </c>
      <c r="AI183" s="16">
        <v>12</v>
      </c>
      <c r="AL183" s="9"/>
      <c r="AM183" s="9"/>
      <c r="AP183" s="9"/>
    </row>
    <row r="184" spans="1:42" ht="13.5" customHeight="1" x14ac:dyDescent="0.2">
      <c r="A184" s="78"/>
      <c r="D184" s="1" t="s">
        <v>47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7">
        <v>13</v>
      </c>
      <c r="Y184" s="17">
        <v>17</v>
      </c>
      <c r="Z184" s="17">
        <v>13</v>
      </c>
      <c r="AA184" s="17">
        <v>8</v>
      </c>
      <c r="AB184" s="17">
        <v>10</v>
      </c>
      <c r="AC184" s="17">
        <v>12</v>
      </c>
      <c r="AD184" s="17">
        <v>15</v>
      </c>
      <c r="AE184" s="17">
        <v>16</v>
      </c>
      <c r="AF184" s="17">
        <v>18</v>
      </c>
      <c r="AG184" s="17">
        <v>20</v>
      </c>
      <c r="AH184" s="17">
        <v>29</v>
      </c>
      <c r="AI184" s="17">
        <v>41</v>
      </c>
      <c r="AL184" s="9"/>
      <c r="AM184" s="9"/>
      <c r="AP184" s="9"/>
    </row>
    <row r="185" spans="1:42" ht="13.5" customHeight="1" x14ac:dyDescent="0.2">
      <c r="A185" s="78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6">
        <f t="shared" ref="X185:AC185" si="408">SUM(X176:X184)</f>
        <v>1080</v>
      </c>
      <c r="Y185" s="16">
        <f t="shared" si="408"/>
        <v>1066</v>
      </c>
      <c r="Z185" s="16">
        <f t="shared" si="408"/>
        <v>1051</v>
      </c>
      <c r="AA185" s="16">
        <f t="shared" si="408"/>
        <v>973</v>
      </c>
      <c r="AB185" s="16">
        <f t="shared" si="408"/>
        <v>983</v>
      </c>
      <c r="AC185" s="16">
        <f t="shared" si="408"/>
        <v>973</v>
      </c>
      <c r="AD185" s="16">
        <f t="shared" ref="AD185:AE185" si="409">SUM(AD176:AD184)</f>
        <v>973</v>
      </c>
      <c r="AE185" s="16">
        <f t="shared" si="409"/>
        <v>903</v>
      </c>
      <c r="AF185" s="16">
        <f t="shared" ref="AF185:AG185" si="410">SUM(AF176:AF184)</f>
        <v>1017</v>
      </c>
      <c r="AG185" s="16">
        <f t="shared" si="410"/>
        <v>980</v>
      </c>
      <c r="AH185" s="16">
        <f t="shared" ref="AH185:AI185" si="411">SUM(AH176:AH184)</f>
        <v>962</v>
      </c>
      <c r="AI185" s="16">
        <f t="shared" si="411"/>
        <v>988</v>
      </c>
      <c r="AL185" s="9"/>
      <c r="AM185" s="9"/>
    </row>
    <row r="186" spans="1:42" ht="13.5" customHeight="1" x14ac:dyDescent="0.2">
      <c r="A186" s="78"/>
      <c r="C186" s="8" t="s">
        <v>48</v>
      </c>
      <c r="D186" s="8"/>
      <c r="E186" s="15"/>
      <c r="F186" s="15"/>
      <c r="G186" s="15"/>
      <c r="H186" s="15"/>
      <c r="I186" s="15"/>
      <c r="J186" s="15"/>
      <c r="AL186" s="9"/>
      <c r="AM186" s="9"/>
    </row>
    <row r="187" spans="1:42" ht="13.5" customHeight="1" x14ac:dyDescent="0.2">
      <c r="A187" s="78"/>
      <c r="D187" s="1" t="s">
        <v>27</v>
      </c>
      <c r="X187" s="9">
        <v>954</v>
      </c>
      <c r="Y187" s="9">
        <v>878</v>
      </c>
      <c r="Z187" s="9">
        <v>844</v>
      </c>
      <c r="AA187" s="9">
        <v>847</v>
      </c>
      <c r="AB187" s="9">
        <v>780</v>
      </c>
      <c r="AC187" s="9">
        <v>759</v>
      </c>
      <c r="AD187" s="9">
        <v>770</v>
      </c>
      <c r="AE187" s="9">
        <v>785</v>
      </c>
      <c r="AF187" s="9">
        <v>654</v>
      </c>
      <c r="AG187" s="9">
        <v>692</v>
      </c>
      <c r="AH187" s="9">
        <v>750</v>
      </c>
      <c r="AI187" s="9">
        <v>780</v>
      </c>
      <c r="AL187" s="9"/>
      <c r="AM187" s="9"/>
    </row>
    <row r="188" spans="1:42" ht="13.5" customHeight="1" x14ac:dyDescent="0.2">
      <c r="A188" s="78"/>
      <c r="D188" s="1" t="s">
        <v>28</v>
      </c>
      <c r="X188" s="9">
        <v>30</v>
      </c>
      <c r="Y188" s="9">
        <v>29</v>
      </c>
      <c r="Z188" s="9">
        <v>27</v>
      </c>
      <c r="AA188" s="9">
        <v>30</v>
      </c>
      <c r="AB188" s="9">
        <v>36</v>
      </c>
      <c r="AC188" s="9">
        <v>33</v>
      </c>
      <c r="AD188" s="9">
        <v>19</v>
      </c>
      <c r="AE188" s="9">
        <v>34</v>
      </c>
      <c r="AF188" s="9">
        <v>3</v>
      </c>
      <c r="AG188" s="9">
        <v>3</v>
      </c>
      <c r="AH188" s="9">
        <v>4</v>
      </c>
      <c r="AI188" s="9">
        <v>3</v>
      </c>
      <c r="AL188" s="9"/>
      <c r="AM188" s="9"/>
    </row>
    <row r="189" spans="1:42" ht="13.5" customHeight="1" x14ac:dyDescent="0.2">
      <c r="A189" s="78"/>
      <c r="D189" s="1" t="s">
        <v>29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5">
        <v>36</v>
      </c>
      <c r="Y189" s="5">
        <v>21</v>
      </c>
      <c r="Z189" s="5">
        <v>18</v>
      </c>
      <c r="AA189" s="5">
        <v>28</v>
      </c>
      <c r="AB189" s="5">
        <v>24</v>
      </c>
      <c r="AC189" s="5">
        <v>26</v>
      </c>
      <c r="AD189" s="5">
        <v>29</v>
      </c>
      <c r="AE189" s="5">
        <v>24</v>
      </c>
      <c r="AF189" s="5">
        <v>108</v>
      </c>
      <c r="AG189" s="5">
        <v>64</v>
      </c>
      <c r="AH189" s="5">
        <v>0</v>
      </c>
      <c r="AI189" s="5">
        <v>0</v>
      </c>
      <c r="AL189" s="9"/>
      <c r="AM189" s="9"/>
    </row>
    <row r="190" spans="1:42" ht="13.5" customHeight="1" x14ac:dyDescent="0.2">
      <c r="A190" s="78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9">
        <f t="shared" ref="X190:AC190" si="412">SUM(X187:X189)</f>
        <v>1020</v>
      </c>
      <c r="Y190" s="9">
        <f t="shared" si="412"/>
        <v>928</v>
      </c>
      <c r="Z190" s="9">
        <f t="shared" si="412"/>
        <v>889</v>
      </c>
      <c r="AA190" s="9">
        <f t="shared" si="412"/>
        <v>905</v>
      </c>
      <c r="AB190" s="9">
        <f t="shared" si="412"/>
        <v>840</v>
      </c>
      <c r="AC190" s="9">
        <f t="shared" si="412"/>
        <v>818</v>
      </c>
      <c r="AD190" s="9">
        <f t="shared" ref="AD190:AE190" si="413">SUM(AD187:AD189)</f>
        <v>818</v>
      </c>
      <c r="AE190" s="9">
        <f t="shared" si="413"/>
        <v>843</v>
      </c>
      <c r="AF190" s="9">
        <f t="shared" ref="AF190:AG190" si="414">SUM(AF187:AF189)</f>
        <v>765</v>
      </c>
      <c r="AG190" s="9">
        <f t="shared" si="414"/>
        <v>759</v>
      </c>
      <c r="AH190" s="9">
        <f t="shared" ref="AH190:AI190" si="415">SUM(AH187:AH189)</f>
        <v>754</v>
      </c>
      <c r="AI190" s="9">
        <f t="shared" si="415"/>
        <v>783</v>
      </c>
      <c r="AL190" s="9"/>
      <c r="AM190" s="9"/>
    </row>
    <row r="191" spans="1:42" ht="13.5" customHeight="1" x14ac:dyDescent="0.2">
      <c r="A191" s="78"/>
      <c r="D191" s="2"/>
      <c r="AL191" s="9"/>
      <c r="AM191" s="9"/>
    </row>
    <row r="192" spans="1:42" ht="13.5" customHeight="1" x14ac:dyDescent="0.2">
      <c r="A192" s="78"/>
      <c r="D192" s="2"/>
      <c r="E192" s="18"/>
      <c r="F192" s="18"/>
      <c r="G192" s="18"/>
      <c r="H192" s="18"/>
      <c r="I192" s="18"/>
      <c r="J192" s="18"/>
      <c r="AL192" s="9"/>
      <c r="AM192" s="9"/>
    </row>
    <row r="193" spans="1:39" ht="13.5" customHeight="1" x14ac:dyDescent="0.2">
      <c r="A193" s="78"/>
      <c r="B193" s="4"/>
      <c r="C193" s="4"/>
      <c r="D193" s="4"/>
      <c r="E193" s="13" t="s">
        <v>2</v>
      </c>
      <c r="F193" s="13" t="s">
        <v>3</v>
      </c>
      <c r="G193" s="13" t="s">
        <v>4</v>
      </c>
      <c r="H193" s="13" t="s">
        <v>5</v>
      </c>
      <c r="I193" s="13" t="s">
        <v>6</v>
      </c>
      <c r="J193" s="13" t="s">
        <v>7</v>
      </c>
      <c r="K193" s="13" t="s">
        <v>8</v>
      </c>
      <c r="L193" s="13" t="s">
        <v>9</v>
      </c>
      <c r="M193" s="13" t="s">
        <v>10</v>
      </c>
      <c r="N193" s="13" t="s">
        <v>11</v>
      </c>
      <c r="O193" s="13" t="s">
        <v>12</v>
      </c>
      <c r="P193" s="13" t="s">
        <v>13</v>
      </c>
      <c r="Q193" s="13" t="s">
        <v>14</v>
      </c>
      <c r="R193" s="13" t="s">
        <v>15</v>
      </c>
      <c r="S193" s="13" t="s">
        <v>16</v>
      </c>
      <c r="T193" s="13" t="s">
        <v>17</v>
      </c>
      <c r="U193" s="13" t="s">
        <v>18</v>
      </c>
      <c r="V193" s="13" t="s">
        <v>19</v>
      </c>
      <c r="W193" s="13" t="s">
        <v>20</v>
      </c>
      <c r="X193" s="13" t="s">
        <v>21</v>
      </c>
      <c r="Y193" s="13" t="s">
        <v>22</v>
      </c>
      <c r="Z193" s="13" t="s">
        <v>91</v>
      </c>
      <c r="AA193" s="13" t="s">
        <v>93</v>
      </c>
      <c r="AB193" s="13" t="s">
        <v>94</v>
      </c>
      <c r="AC193" s="13" t="s">
        <v>95</v>
      </c>
      <c r="AD193" s="13" t="s">
        <v>96</v>
      </c>
      <c r="AE193" s="13" t="s">
        <v>98</v>
      </c>
      <c r="AF193" s="13" t="s">
        <v>99</v>
      </c>
      <c r="AG193" s="13" t="s">
        <v>103</v>
      </c>
      <c r="AH193" s="13" t="s">
        <v>104</v>
      </c>
      <c r="AI193" s="13" t="s">
        <v>105</v>
      </c>
      <c r="AL193" s="9"/>
      <c r="AM193" s="9"/>
    </row>
    <row r="194" spans="1:39" ht="13.5" customHeight="1" x14ac:dyDescent="0.2">
      <c r="A194" s="78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L194" s="9"/>
      <c r="AM194" s="9"/>
    </row>
    <row r="195" spans="1:39" ht="13.5" customHeight="1" x14ac:dyDescent="0.2">
      <c r="A195" s="78"/>
      <c r="B195" s="65" t="s">
        <v>49</v>
      </c>
      <c r="C195" s="71"/>
      <c r="D195" s="71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L195" s="9"/>
      <c r="AM195" s="9"/>
    </row>
    <row r="196" spans="1:39" ht="13.5" customHeight="1" x14ac:dyDescent="0.2">
      <c r="A196" s="78"/>
      <c r="D196" s="1" t="s">
        <v>83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9">
        <f t="shared" ref="X196:AC196" si="416">X212</f>
        <v>5681</v>
      </c>
      <c r="Y196" s="9">
        <f t="shared" si="416"/>
        <v>5682</v>
      </c>
      <c r="Z196" s="9">
        <f t="shared" si="416"/>
        <v>5739</v>
      </c>
      <c r="AA196" s="9">
        <f t="shared" si="416"/>
        <v>6356</v>
      </c>
      <c r="AB196" s="9">
        <f t="shared" si="416"/>
        <v>6249</v>
      </c>
      <c r="AC196" s="9">
        <f t="shared" si="416"/>
        <v>5926</v>
      </c>
      <c r="AD196" s="9">
        <f t="shared" ref="AD196:AE196" si="417">AD212</f>
        <v>5869</v>
      </c>
      <c r="AE196" s="9">
        <f t="shared" si="417"/>
        <v>6102</v>
      </c>
      <c r="AF196" s="9">
        <f t="shared" ref="AF196:AG196" si="418">AF212</f>
        <v>5647</v>
      </c>
      <c r="AG196" s="9">
        <f t="shared" si="418"/>
        <v>5617</v>
      </c>
      <c r="AH196" s="9">
        <f t="shared" ref="AH196:AI196" si="419">AH212</f>
        <v>5841</v>
      </c>
      <c r="AI196" s="9">
        <f t="shared" si="419"/>
        <v>6280</v>
      </c>
      <c r="AL196" s="82"/>
      <c r="AM196" s="9"/>
    </row>
    <row r="197" spans="1:39" ht="13.5" customHeight="1" x14ac:dyDescent="0.2">
      <c r="A197" s="78"/>
      <c r="D197" s="1" t="s">
        <v>85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5">
        <f t="shared" ref="X197:AC197" si="420">X226</f>
        <v>1865</v>
      </c>
      <c r="Y197" s="5">
        <f t="shared" si="420"/>
        <v>1704</v>
      </c>
      <c r="Z197" s="5">
        <f t="shared" si="420"/>
        <v>1424</v>
      </c>
      <c r="AA197" s="5">
        <f t="shared" si="420"/>
        <v>1466</v>
      </c>
      <c r="AB197" s="5">
        <f t="shared" si="420"/>
        <v>1543</v>
      </c>
      <c r="AC197" s="5">
        <f t="shared" si="420"/>
        <v>1633</v>
      </c>
      <c r="AD197" s="5">
        <f t="shared" ref="AD197:AE197" si="421">AD226</f>
        <v>1701</v>
      </c>
      <c r="AE197" s="5">
        <f t="shared" si="421"/>
        <v>1637</v>
      </c>
      <c r="AF197" s="5">
        <f t="shared" ref="AF197:AG197" si="422">AF226</f>
        <v>1484</v>
      </c>
      <c r="AG197" s="5">
        <f t="shared" si="422"/>
        <v>1450</v>
      </c>
      <c r="AH197" s="5">
        <f t="shared" ref="AH197:AI197" si="423">AH226</f>
        <v>1523</v>
      </c>
      <c r="AI197" s="5">
        <f t="shared" si="423"/>
        <v>1542</v>
      </c>
      <c r="AL197" s="82"/>
      <c r="AM197" s="9"/>
    </row>
    <row r="198" spans="1:39" ht="13.5" customHeight="1" x14ac:dyDescent="0.2">
      <c r="A198" s="78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9">
        <f t="shared" ref="X198:AC198" si="424">SUM(X196:X197)</f>
        <v>7546</v>
      </c>
      <c r="Y198" s="9">
        <f t="shared" si="424"/>
        <v>7386</v>
      </c>
      <c r="Z198" s="9">
        <f t="shared" si="424"/>
        <v>7163</v>
      </c>
      <c r="AA198" s="9">
        <f t="shared" si="424"/>
        <v>7822</v>
      </c>
      <c r="AB198" s="9">
        <f t="shared" si="424"/>
        <v>7792</v>
      </c>
      <c r="AC198" s="9">
        <f t="shared" si="424"/>
        <v>7559</v>
      </c>
      <c r="AD198" s="9">
        <f t="shared" ref="AD198:AE198" si="425">SUM(AD196:AD197)</f>
        <v>7570</v>
      </c>
      <c r="AE198" s="9">
        <f t="shared" si="425"/>
        <v>7739</v>
      </c>
      <c r="AF198" s="9">
        <f t="shared" ref="AF198:AG198" si="426">SUM(AF196:AF197)</f>
        <v>7131</v>
      </c>
      <c r="AG198" s="9">
        <f t="shared" si="426"/>
        <v>7067</v>
      </c>
      <c r="AH198" s="9">
        <f t="shared" ref="AH198:AI198" si="427">SUM(AH196:AH197)</f>
        <v>7364</v>
      </c>
      <c r="AI198" s="9">
        <f t="shared" si="427"/>
        <v>7822</v>
      </c>
      <c r="AL198" s="82"/>
      <c r="AM198" s="9"/>
    </row>
    <row r="199" spans="1:39" ht="13.5" customHeight="1" x14ac:dyDescent="0.2">
      <c r="A199" s="78"/>
      <c r="C199" s="8" t="s">
        <v>50</v>
      </c>
      <c r="D199" s="8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AL199" s="9"/>
      <c r="AM199" s="9"/>
    </row>
    <row r="200" spans="1:39" ht="13.5" customHeight="1" x14ac:dyDescent="0.2">
      <c r="A200" s="78"/>
      <c r="D200" s="1" t="s">
        <v>51</v>
      </c>
      <c r="X200" s="9">
        <v>116</v>
      </c>
      <c r="Y200" s="9">
        <v>115</v>
      </c>
      <c r="Z200" s="9">
        <v>58</v>
      </c>
      <c r="AA200" s="9">
        <v>55</v>
      </c>
      <c r="AB200" s="9">
        <v>54</v>
      </c>
      <c r="AC200" s="9">
        <v>52</v>
      </c>
      <c r="AD200" s="9">
        <v>51</v>
      </c>
      <c r="AE200" s="9">
        <v>53</v>
      </c>
      <c r="AF200" s="9">
        <v>50</v>
      </c>
      <c r="AG200" s="9">
        <v>49</v>
      </c>
      <c r="AH200" s="9">
        <v>44</v>
      </c>
      <c r="AI200" s="9">
        <v>50</v>
      </c>
      <c r="AL200" s="9"/>
      <c r="AM200" s="9"/>
    </row>
    <row r="201" spans="1:39" ht="13.5" customHeight="1" x14ac:dyDescent="0.2">
      <c r="A201" s="78"/>
      <c r="D201" s="1" t="s">
        <v>52</v>
      </c>
      <c r="X201" s="9">
        <v>149</v>
      </c>
      <c r="Y201" s="9">
        <v>130</v>
      </c>
      <c r="Z201" s="9">
        <v>60</v>
      </c>
      <c r="AA201" s="9">
        <v>289</v>
      </c>
      <c r="AB201" s="9">
        <v>277</v>
      </c>
      <c r="AC201" s="9">
        <v>280</v>
      </c>
      <c r="AD201" s="9">
        <v>389</v>
      </c>
      <c r="AE201" s="9">
        <v>421</v>
      </c>
      <c r="AF201" s="9">
        <v>170</v>
      </c>
      <c r="AG201" s="9">
        <v>173</v>
      </c>
      <c r="AH201" s="9">
        <v>197</v>
      </c>
      <c r="AI201" s="9">
        <v>211</v>
      </c>
      <c r="AL201" s="9"/>
      <c r="AM201" s="9"/>
    </row>
    <row r="202" spans="1:39" ht="13.5" customHeight="1" x14ac:dyDescent="0.2">
      <c r="A202" s="78"/>
      <c r="D202" s="1" t="s">
        <v>53</v>
      </c>
      <c r="X202" s="9">
        <v>664</v>
      </c>
      <c r="Y202" s="9">
        <v>743</v>
      </c>
      <c r="Z202" s="9">
        <v>812</v>
      </c>
      <c r="AA202" s="9">
        <v>864</v>
      </c>
      <c r="AB202" s="9">
        <v>895</v>
      </c>
      <c r="AC202" s="9">
        <v>868</v>
      </c>
      <c r="AD202" s="9">
        <v>542</v>
      </c>
      <c r="AE202" s="9">
        <v>533</v>
      </c>
      <c r="AF202" s="9">
        <v>511</v>
      </c>
      <c r="AG202" s="9">
        <v>535</v>
      </c>
      <c r="AH202" s="9">
        <v>596</v>
      </c>
      <c r="AI202" s="9">
        <v>640</v>
      </c>
      <c r="AL202" s="9"/>
      <c r="AM202" s="9"/>
    </row>
    <row r="203" spans="1:39" ht="13.5" customHeight="1" x14ac:dyDescent="0.2">
      <c r="A203" s="78"/>
      <c r="D203" s="1" t="s">
        <v>54</v>
      </c>
      <c r="X203" s="9">
        <v>243</v>
      </c>
      <c r="Y203" s="9">
        <v>270</v>
      </c>
      <c r="Z203" s="9">
        <v>288</v>
      </c>
      <c r="AA203" s="9">
        <v>331</v>
      </c>
      <c r="AB203" s="9">
        <v>338</v>
      </c>
      <c r="AC203" s="9">
        <v>326</v>
      </c>
      <c r="AD203" s="9">
        <v>500</v>
      </c>
      <c r="AE203" s="9">
        <v>575</v>
      </c>
      <c r="AF203" s="9">
        <v>550</v>
      </c>
      <c r="AG203" s="9">
        <v>583</v>
      </c>
      <c r="AH203" s="9">
        <v>695</v>
      </c>
      <c r="AI203" s="9">
        <v>792</v>
      </c>
      <c r="AL203" s="9"/>
      <c r="AM203" s="9"/>
    </row>
    <row r="204" spans="1:39" ht="13.5" customHeight="1" x14ac:dyDescent="0.2">
      <c r="A204" s="78"/>
      <c r="D204" s="1" t="s">
        <v>86</v>
      </c>
      <c r="X204" s="9">
        <v>953</v>
      </c>
      <c r="Y204" s="9">
        <v>926</v>
      </c>
      <c r="Z204" s="9">
        <v>983</v>
      </c>
      <c r="AA204" s="9">
        <v>978</v>
      </c>
      <c r="AB204" s="9">
        <v>976</v>
      </c>
      <c r="AC204" s="9">
        <v>962</v>
      </c>
      <c r="AD204" s="9">
        <v>973</v>
      </c>
      <c r="AE204" s="9">
        <v>1013</v>
      </c>
      <c r="AF204" s="9">
        <v>1153</v>
      </c>
      <c r="AG204" s="9">
        <v>1188</v>
      </c>
      <c r="AH204" s="9">
        <v>1255</v>
      </c>
      <c r="AI204" s="9">
        <v>1416</v>
      </c>
      <c r="AL204" s="9"/>
      <c r="AM204" s="9"/>
    </row>
    <row r="205" spans="1:39" ht="13.5" customHeight="1" x14ac:dyDescent="0.2">
      <c r="A205" s="78"/>
      <c r="D205" s="1" t="s">
        <v>55</v>
      </c>
      <c r="X205" s="9">
        <v>579</v>
      </c>
      <c r="Y205" s="9">
        <v>638</v>
      </c>
      <c r="Z205" s="9">
        <v>639</v>
      </c>
      <c r="AA205" s="9">
        <v>688</v>
      </c>
      <c r="AB205" s="9">
        <v>672</v>
      </c>
      <c r="AC205" s="9">
        <v>651</v>
      </c>
      <c r="AD205" s="9">
        <v>646</v>
      </c>
      <c r="AE205" s="9">
        <v>692</v>
      </c>
      <c r="AF205" s="9">
        <v>614</v>
      </c>
      <c r="AG205" s="9">
        <v>629</v>
      </c>
      <c r="AH205" s="9">
        <v>669</v>
      </c>
      <c r="AI205" s="9">
        <v>736</v>
      </c>
      <c r="AL205" s="9"/>
      <c r="AM205" s="9"/>
    </row>
    <row r="206" spans="1:39" ht="13.5" customHeight="1" x14ac:dyDescent="0.2">
      <c r="A206" s="78"/>
      <c r="D206" s="1" t="s">
        <v>56</v>
      </c>
      <c r="X206" s="9">
        <v>451</v>
      </c>
      <c r="Y206" s="9">
        <v>432</v>
      </c>
      <c r="Z206" s="9">
        <v>409</v>
      </c>
      <c r="AA206" s="9">
        <v>463</v>
      </c>
      <c r="AB206" s="9">
        <v>490</v>
      </c>
      <c r="AC206" s="9">
        <v>510</v>
      </c>
      <c r="AD206" s="9">
        <v>498</v>
      </c>
      <c r="AE206" s="9">
        <v>543</v>
      </c>
      <c r="AF206" s="9">
        <v>557</v>
      </c>
      <c r="AG206" s="9">
        <v>574</v>
      </c>
      <c r="AH206" s="9">
        <v>597</v>
      </c>
      <c r="AI206" s="9">
        <v>636</v>
      </c>
      <c r="AL206" s="9"/>
      <c r="AM206" s="9"/>
    </row>
    <row r="207" spans="1:39" ht="13.5" customHeight="1" x14ac:dyDescent="0.2">
      <c r="A207" s="78"/>
      <c r="D207" s="1" t="s">
        <v>57</v>
      </c>
      <c r="X207" s="9">
        <v>573</v>
      </c>
      <c r="Y207" s="9">
        <v>537</v>
      </c>
      <c r="Z207" s="9">
        <v>541</v>
      </c>
      <c r="AA207" s="9">
        <v>544</v>
      </c>
      <c r="AB207" s="9">
        <v>512</v>
      </c>
      <c r="AC207" s="9">
        <v>476</v>
      </c>
      <c r="AD207" s="9">
        <v>548</v>
      </c>
      <c r="AE207" s="9">
        <v>560</v>
      </c>
      <c r="AF207" s="9">
        <v>504</v>
      </c>
      <c r="AG207" s="9">
        <v>483</v>
      </c>
      <c r="AH207" s="9">
        <v>439</v>
      </c>
      <c r="AI207" s="9">
        <v>458</v>
      </c>
      <c r="AL207" s="9"/>
      <c r="AM207" s="9"/>
    </row>
    <row r="208" spans="1:39" ht="13.5" customHeight="1" x14ac:dyDescent="0.2">
      <c r="A208" s="78"/>
      <c r="D208" s="1" t="s">
        <v>58</v>
      </c>
      <c r="X208" s="9">
        <v>34</v>
      </c>
      <c r="Y208" s="9">
        <v>34</v>
      </c>
      <c r="Z208" s="9">
        <v>27</v>
      </c>
      <c r="AA208" s="9">
        <v>28</v>
      </c>
      <c r="AB208" s="9">
        <v>25</v>
      </c>
      <c r="AC208" s="9">
        <v>28</v>
      </c>
      <c r="AD208" s="9">
        <v>35</v>
      </c>
      <c r="AE208" s="9">
        <v>36</v>
      </c>
      <c r="AF208" s="9">
        <v>29</v>
      </c>
      <c r="AG208" s="9">
        <v>22</v>
      </c>
      <c r="AH208" s="9">
        <v>27</v>
      </c>
      <c r="AI208" s="9">
        <v>33</v>
      </c>
      <c r="AL208" s="9"/>
      <c r="AM208" s="9"/>
    </row>
    <row r="209" spans="1:39" ht="13.5" customHeight="1" x14ac:dyDescent="0.2">
      <c r="A209" s="78"/>
      <c r="D209" s="1" t="s">
        <v>59</v>
      </c>
      <c r="X209" s="9">
        <v>1438</v>
      </c>
      <c r="Y209" s="9">
        <v>1384</v>
      </c>
      <c r="Z209" s="9">
        <v>1422</v>
      </c>
      <c r="AA209" s="9">
        <v>1618</v>
      </c>
      <c r="AB209" s="9">
        <v>1556</v>
      </c>
      <c r="AC209" s="9">
        <v>1377</v>
      </c>
      <c r="AD209" s="9">
        <v>1312</v>
      </c>
      <c r="AE209" s="9">
        <v>1297</v>
      </c>
      <c r="AF209" s="9">
        <v>1145</v>
      </c>
      <c r="AG209" s="9">
        <v>1030</v>
      </c>
      <c r="AH209" s="9">
        <v>977</v>
      </c>
      <c r="AI209" s="9">
        <v>962</v>
      </c>
      <c r="AL209" s="9"/>
      <c r="AM209" s="9"/>
    </row>
    <row r="210" spans="1:39" ht="13.5" customHeight="1" x14ac:dyDescent="0.2">
      <c r="A210" s="78"/>
      <c r="D210" s="1" t="s">
        <v>60</v>
      </c>
      <c r="X210" s="9">
        <v>359</v>
      </c>
      <c r="Y210" s="9">
        <v>354</v>
      </c>
      <c r="Z210" s="9">
        <v>387</v>
      </c>
      <c r="AA210" s="9">
        <v>385</v>
      </c>
      <c r="AB210" s="9">
        <v>343</v>
      </c>
      <c r="AC210" s="9">
        <v>292</v>
      </c>
      <c r="AD210" s="9">
        <v>260</v>
      </c>
      <c r="AE210" s="9">
        <v>261</v>
      </c>
      <c r="AF210" s="9">
        <v>255</v>
      </c>
      <c r="AG210" s="9">
        <v>248</v>
      </c>
      <c r="AH210" s="9">
        <v>239</v>
      </c>
      <c r="AI210" s="9">
        <v>244</v>
      </c>
      <c r="AL210" s="9"/>
      <c r="AM210" s="9"/>
    </row>
    <row r="211" spans="1:39" ht="13.5" customHeight="1" x14ac:dyDescent="0.2">
      <c r="A211" s="78"/>
      <c r="D211" s="1" t="s">
        <v>61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5">
        <v>122</v>
      </c>
      <c r="Y211" s="5">
        <v>119</v>
      </c>
      <c r="Z211" s="5">
        <v>113</v>
      </c>
      <c r="AA211" s="5">
        <v>113</v>
      </c>
      <c r="AB211" s="5">
        <v>111</v>
      </c>
      <c r="AC211" s="5">
        <v>104</v>
      </c>
      <c r="AD211" s="5">
        <v>115</v>
      </c>
      <c r="AE211" s="5">
        <v>118</v>
      </c>
      <c r="AF211" s="5">
        <v>109</v>
      </c>
      <c r="AG211" s="5">
        <v>103</v>
      </c>
      <c r="AH211" s="5">
        <v>106</v>
      </c>
      <c r="AI211" s="5">
        <v>102</v>
      </c>
      <c r="AL211" s="9"/>
      <c r="AM211" s="9"/>
    </row>
    <row r="212" spans="1:39" ht="13.5" customHeight="1" x14ac:dyDescent="0.2">
      <c r="A212" s="78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9">
        <f t="shared" ref="X212:AF212" si="428">SUM(X200:X211)</f>
        <v>5681</v>
      </c>
      <c r="Y212" s="9">
        <f t="shared" si="428"/>
        <v>5682</v>
      </c>
      <c r="Z212" s="9">
        <f t="shared" si="428"/>
        <v>5739</v>
      </c>
      <c r="AA212" s="9">
        <f t="shared" si="428"/>
        <v>6356</v>
      </c>
      <c r="AB212" s="9">
        <f t="shared" si="428"/>
        <v>6249</v>
      </c>
      <c r="AC212" s="9">
        <f t="shared" si="428"/>
        <v>5926</v>
      </c>
      <c r="AD212" s="9">
        <f t="shared" si="428"/>
        <v>5869</v>
      </c>
      <c r="AE212" s="9">
        <f t="shared" si="428"/>
        <v>6102</v>
      </c>
      <c r="AF212" s="9">
        <f t="shared" si="428"/>
        <v>5647</v>
      </c>
      <c r="AG212" s="9">
        <f t="shared" ref="AG212:AH212" si="429">SUM(AG200:AG211)</f>
        <v>5617</v>
      </c>
      <c r="AH212" s="9">
        <f t="shared" si="429"/>
        <v>5841</v>
      </c>
      <c r="AI212" s="9">
        <f t="shared" ref="AI212" si="430">SUM(AI200:AI211)</f>
        <v>6280</v>
      </c>
      <c r="AL212" s="9"/>
      <c r="AM212" s="9"/>
    </row>
    <row r="213" spans="1:39" ht="13.5" customHeight="1" x14ac:dyDescent="0.2">
      <c r="A213" s="78"/>
      <c r="C213" s="8" t="s">
        <v>62</v>
      </c>
      <c r="D213" s="8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AL213" s="9"/>
      <c r="AM213" s="9"/>
    </row>
    <row r="214" spans="1:39" ht="13.5" customHeight="1" x14ac:dyDescent="0.2">
      <c r="A214" s="78"/>
      <c r="D214" s="1" t="s">
        <v>51</v>
      </c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9">
        <v>9</v>
      </c>
      <c r="Y214" s="2">
        <v>10</v>
      </c>
      <c r="Z214" s="2">
        <v>5</v>
      </c>
      <c r="AA214" s="2">
        <v>5</v>
      </c>
      <c r="AB214" s="2">
        <v>4</v>
      </c>
      <c r="AC214" s="2">
        <v>4</v>
      </c>
      <c r="AD214" s="2">
        <v>5</v>
      </c>
      <c r="AE214" s="2">
        <v>3</v>
      </c>
      <c r="AF214" s="2">
        <v>3</v>
      </c>
      <c r="AG214" s="2">
        <v>4</v>
      </c>
      <c r="AH214" s="2">
        <v>1</v>
      </c>
      <c r="AI214" s="2">
        <v>2</v>
      </c>
      <c r="AL214" s="9"/>
      <c r="AM214" s="9"/>
    </row>
    <row r="215" spans="1:39" ht="13.5" customHeight="1" x14ac:dyDescent="0.2">
      <c r="A215" s="78"/>
      <c r="D215" s="1" t="s">
        <v>52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9">
        <v>482</v>
      </c>
      <c r="Y215" s="2">
        <v>448</v>
      </c>
      <c r="Z215" s="2">
        <v>139</v>
      </c>
      <c r="AA215" s="2">
        <v>173</v>
      </c>
      <c r="AB215" s="2">
        <v>170</v>
      </c>
      <c r="AC215" s="2">
        <v>158</v>
      </c>
      <c r="AD215" s="2">
        <v>217</v>
      </c>
      <c r="AE215" s="2">
        <v>215</v>
      </c>
      <c r="AF215" s="2">
        <v>265</v>
      </c>
      <c r="AG215" s="2">
        <v>205</v>
      </c>
      <c r="AH215" s="2">
        <v>224</v>
      </c>
      <c r="AI215" s="2">
        <v>255</v>
      </c>
      <c r="AL215" s="9"/>
      <c r="AM215" s="9"/>
    </row>
    <row r="216" spans="1:39" ht="13.5" customHeight="1" x14ac:dyDescent="0.2">
      <c r="A216" s="78"/>
      <c r="D216" s="1" t="s">
        <v>53</v>
      </c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9">
        <v>48</v>
      </c>
      <c r="Y216" s="2">
        <v>50</v>
      </c>
      <c r="Z216" s="2">
        <v>62</v>
      </c>
      <c r="AA216" s="2">
        <v>61</v>
      </c>
      <c r="AB216" s="2">
        <v>51</v>
      </c>
      <c r="AC216" s="2">
        <v>47</v>
      </c>
      <c r="AD216" s="2">
        <v>35</v>
      </c>
      <c r="AE216" s="2">
        <v>23</v>
      </c>
      <c r="AF216" s="2">
        <v>20</v>
      </c>
      <c r="AG216" s="2">
        <v>25</v>
      </c>
      <c r="AH216" s="2">
        <v>34</v>
      </c>
      <c r="AI216" s="2">
        <v>22</v>
      </c>
      <c r="AL216" s="9"/>
      <c r="AM216" s="9"/>
    </row>
    <row r="217" spans="1:39" ht="13.5" customHeight="1" x14ac:dyDescent="0.2">
      <c r="A217" s="78"/>
      <c r="D217" s="1" t="s">
        <v>54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9">
        <v>62</v>
      </c>
      <c r="Y217" s="2">
        <v>36</v>
      </c>
      <c r="Z217" s="2">
        <v>39</v>
      </c>
      <c r="AA217" s="2">
        <v>40</v>
      </c>
      <c r="AB217" s="2">
        <v>36</v>
      </c>
      <c r="AC217" s="2">
        <v>47</v>
      </c>
      <c r="AD217" s="2">
        <v>40</v>
      </c>
      <c r="AE217" s="2">
        <v>50</v>
      </c>
      <c r="AF217" s="2">
        <v>56</v>
      </c>
      <c r="AG217" s="2">
        <v>64</v>
      </c>
      <c r="AH217" s="2">
        <v>69</v>
      </c>
      <c r="AI217" s="2">
        <v>59</v>
      </c>
      <c r="AL217" s="9"/>
      <c r="AM217" s="9"/>
    </row>
    <row r="218" spans="1:39" ht="13.5" customHeight="1" x14ac:dyDescent="0.2">
      <c r="A218" s="78"/>
      <c r="D218" s="1" t="s">
        <v>86</v>
      </c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9">
        <v>151</v>
      </c>
      <c r="Y218" s="2">
        <v>143</v>
      </c>
      <c r="Z218" s="2">
        <v>148</v>
      </c>
      <c r="AA218" s="2">
        <v>160</v>
      </c>
      <c r="AB218" s="2">
        <v>177</v>
      </c>
      <c r="AC218" s="2">
        <v>169</v>
      </c>
      <c r="AD218" s="2">
        <v>182</v>
      </c>
      <c r="AE218" s="2">
        <v>182</v>
      </c>
      <c r="AF218" s="2">
        <v>169</v>
      </c>
      <c r="AG218" s="2">
        <v>182</v>
      </c>
      <c r="AH218" s="2">
        <v>189</v>
      </c>
      <c r="AI218" s="2">
        <v>169</v>
      </c>
      <c r="AL218" s="9"/>
      <c r="AM218" s="9"/>
    </row>
    <row r="219" spans="1:39" ht="13.5" customHeight="1" x14ac:dyDescent="0.2">
      <c r="A219" s="78"/>
      <c r="D219" s="1" t="s">
        <v>55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9">
        <v>116</v>
      </c>
      <c r="Y219" s="2">
        <v>113</v>
      </c>
      <c r="Z219" s="2">
        <v>95</v>
      </c>
      <c r="AA219" s="2">
        <v>75</v>
      </c>
      <c r="AB219" s="2">
        <v>83</v>
      </c>
      <c r="AC219" s="2">
        <v>72</v>
      </c>
      <c r="AD219" s="2">
        <v>85</v>
      </c>
      <c r="AE219" s="2">
        <v>82</v>
      </c>
      <c r="AF219" s="2">
        <v>64</v>
      </c>
      <c r="AG219" s="2">
        <v>61</v>
      </c>
      <c r="AH219" s="2">
        <v>50</v>
      </c>
      <c r="AI219" s="2">
        <v>61</v>
      </c>
      <c r="AL219" s="9"/>
      <c r="AM219" s="9"/>
    </row>
    <row r="220" spans="1:39" ht="13.5" customHeight="1" x14ac:dyDescent="0.2">
      <c r="A220" s="78"/>
      <c r="D220" s="1" t="s">
        <v>56</v>
      </c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9">
        <v>150</v>
      </c>
      <c r="Y220" s="2">
        <v>114</v>
      </c>
      <c r="Z220" s="2">
        <v>139</v>
      </c>
      <c r="AA220" s="2">
        <v>118</v>
      </c>
      <c r="AB220" s="2">
        <v>161</v>
      </c>
      <c r="AC220" s="2">
        <v>167</v>
      </c>
      <c r="AD220" s="2">
        <v>140</v>
      </c>
      <c r="AE220" s="2">
        <v>122</v>
      </c>
      <c r="AF220" s="2">
        <v>95</v>
      </c>
      <c r="AG220" s="2">
        <v>117</v>
      </c>
      <c r="AH220" s="2">
        <v>131</v>
      </c>
      <c r="AI220" s="2">
        <v>136</v>
      </c>
      <c r="AL220" s="9"/>
      <c r="AM220" s="9"/>
    </row>
    <row r="221" spans="1:39" ht="13.5" customHeight="1" x14ac:dyDescent="0.2">
      <c r="A221" s="78"/>
      <c r="D221" s="1" t="s">
        <v>57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9">
        <v>491</v>
      </c>
      <c r="Y221" s="2">
        <v>405</v>
      </c>
      <c r="Z221" s="2">
        <v>387</v>
      </c>
      <c r="AA221" s="2">
        <v>369</v>
      </c>
      <c r="AB221" s="2">
        <v>309</v>
      </c>
      <c r="AC221" s="2">
        <v>321</v>
      </c>
      <c r="AD221" s="2">
        <v>307</v>
      </c>
      <c r="AE221" s="2">
        <v>269</v>
      </c>
      <c r="AF221" s="2">
        <v>202</v>
      </c>
      <c r="AG221" s="2">
        <v>200</v>
      </c>
      <c r="AH221" s="2">
        <v>190</v>
      </c>
      <c r="AI221" s="2">
        <v>156</v>
      </c>
      <c r="AL221" s="9"/>
      <c r="AM221" s="9"/>
    </row>
    <row r="222" spans="1:39" ht="13.5" customHeight="1" x14ac:dyDescent="0.2">
      <c r="A222" s="78"/>
      <c r="D222" s="1" t="s">
        <v>58</v>
      </c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9">
        <v>32</v>
      </c>
      <c r="Y222" s="2">
        <v>19</v>
      </c>
      <c r="Z222" s="2">
        <v>6</v>
      </c>
      <c r="AA222" s="2">
        <v>5</v>
      </c>
      <c r="AB222" s="2">
        <v>3</v>
      </c>
      <c r="AC222" s="2">
        <v>4</v>
      </c>
      <c r="AD222" s="2">
        <v>2</v>
      </c>
      <c r="AE222" s="2">
        <v>3</v>
      </c>
      <c r="AF222" s="2">
        <v>3</v>
      </c>
      <c r="AG222" s="2">
        <v>2</v>
      </c>
      <c r="AH222" s="2">
        <v>2</v>
      </c>
      <c r="AI222" s="2">
        <v>2</v>
      </c>
      <c r="AL222" s="9"/>
      <c r="AM222" s="9"/>
    </row>
    <row r="223" spans="1:39" ht="13.5" customHeight="1" x14ac:dyDescent="0.2">
      <c r="A223" s="78"/>
      <c r="D223" s="1" t="s">
        <v>59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9">
        <v>293</v>
      </c>
      <c r="Y223" s="2">
        <v>330</v>
      </c>
      <c r="Z223" s="2">
        <v>313</v>
      </c>
      <c r="AA223" s="2">
        <v>379</v>
      </c>
      <c r="AB223" s="2">
        <v>468</v>
      </c>
      <c r="AC223" s="2">
        <v>539</v>
      </c>
      <c r="AD223" s="2">
        <v>581</v>
      </c>
      <c r="AE223" s="2">
        <v>563</v>
      </c>
      <c r="AF223" s="2">
        <v>517</v>
      </c>
      <c r="AG223" s="2">
        <v>522</v>
      </c>
      <c r="AH223" s="2">
        <v>551</v>
      </c>
      <c r="AI223" s="2">
        <v>600</v>
      </c>
      <c r="AL223" s="9"/>
      <c r="AM223" s="9"/>
    </row>
    <row r="224" spans="1:39" ht="13.5" customHeight="1" x14ac:dyDescent="0.2">
      <c r="A224" s="78"/>
      <c r="D224" s="1" t="s">
        <v>60</v>
      </c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9">
        <v>24</v>
      </c>
      <c r="Y224" s="2">
        <v>28</v>
      </c>
      <c r="Z224" s="2">
        <v>86</v>
      </c>
      <c r="AA224" s="2">
        <v>77</v>
      </c>
      <c r="AB224" s="2">
        <v>78</v>
      </c>
      <c r="AC224" s="2">
        <v>101</v>
      </c>
      <c r="AD224" s="2">
        <v>93</v>
      </c>
      <c r="AE224" s="2">
        <v>113</v>
      </c>
      <c r="AF224" s="2">
        <v>83</v>
      </c>
      <c r="AG224" s="2">
        <v>60</v>
      </c>
      <c r="AH224" s="2">
        <v>73</v>
      </c>
      <c r="AI224" s="2">
        <v>72</v>
      </c>
      <c r="AL224" s="9"/>
      <c r="AM224" s="9"/>
    </row>
    <row r="225" spans="1:39" ht="13.5" customHeight="1" x14ac:dyDescent="0.2">
      <c r="A225" s="78"/>
      <c r="D225" s="1" t="s">
        <v>61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5">
        <v>7</v>
      </c>
      <c r="Y225" s="55">
        <v>8</v>
      </c>
      <c r="Z225" s="55">
        <v>5</v>
      </c>
      <c r="AA225" s="55">
        <v>4</v>
      </c>
      <c r="AB225" s="55">
        <v>3</v>
      </c>
      <c r="AC225" s="55">
        <v>4</v>
      </c>
      <c r="AD225" s="55">
        <v>14</v>
      </c>
      <c r="AE225" s="55">
        <v>12</v>
      </c>
      <c r="AF225" s="55">
        <v>7</v>
      </c>
      <c r="AG225" s="55">
        <v>8</v>
      </c>
      <c r="AH225" s="55">
        <v>9</v>
      </c>
      <c r="AI225" s="55">
        <v>8</v>
      </c>
      <c r="AL225" s="9"/>
      <c r="AM225" s="9"/>
    </row>
    <row r="226" spans="1:39" ht="13.5" customHeight="1" x14ac:dyDescent="0.2">
      <c r="A226" s="78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9">
        <f t="shared" ref="X226:AC226" si="431">SUM(X214:X225)</f>
        <v>1865</v>
      </c>
      <c r="Y226" s="9">
        <f t="shared" si="431"/>
        <v>1704</v>
      </c>
      <c r="Z226" s="9">
        <f t="shared" si="431"/>
        <v>1424</v>
      </c>
      <c r="AA226" s="9">
        <f t="shared" si="431"/>
        <v>1466</v>
      </c>
      <c r="AB226" s="9">
        <f t="shared" si="431"/>
        <v>1543</v>
      </c>
      <c r="AC226" s="9">
        <f t="shared" si="431"/>
        <v>1633</v>
      </c>
      <c r="AD226" s="9">
        <f t="shared" ref="AD226:AE226" si="432">SUM(AD214:AD225)</f>
        <v>1701</v>
      </c>
      <c r="AE226" s="9">
        <f t="shared" si="432"/>
        <v>1637</v>
      </c>
      <c r="AF226" s="9">
        <f t="shared" ref="AF226:AG226" si="433">SUM(AF214:AF225)</f>
        <v>1484</v>
      </c>
      <c r="AG226" s="9">
        <f t="shared" si="433"/>
        <v>1450</v>
      </c>
      <c r="AH226" s="9">
        <f t="shared" ref="AH226:AI226" si="434">SUM(AH214:AH225)</f>
        <v>1523</v>
      </c>
      <c r="AI226" s="9">
        <f t="shared" si="434"/>
        <v>1542</v>
      </c>
      <c r="AL226" s="9"/>
      <c r="AM226" s="9"/>
    </row>
    <row r="227" spans="1:39" ht="13.5" customHeight="1" x14ac:dyDescent="0.2">
      <c r="A227" s="78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AL227" s="9"/>
      <c r="AM227" s="9"/>
    </row>
    <row r="228" spans="1:39" ht="13.5" customHeight="1" x14ac:dyDescent="0.2">
      <c r="A228" s="78"/>
      <c r="B228" s="65" t="s">
        <v>63</v>
      </c>
      <c r="C228" s="71"/>
      <c r="D228" s="71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  <c r="AI228" s="74"/>
      <c r="AL228" s="9"/>
      <c r="AM228" s="9"/>
    </row>
    <row r="229" spans="1:39" ht="13.5" customHeight="1" x14ac:dyDescent="0.2">
      <c r="A229" s="78"/>
      <c r="D229" s="1" t="s">
        <v>64</v>
      </c>
      <c r="X229" s="9">
        <v>1230</v>
      </c>
      <c r="Y229" s="9">
        <v>1261</v>
      </c>
      <c r="Z229" s="9">
        <v>1284</v>
      </c>
      <c r="AA229" s="9">
        <v>1226</v>
      </c>
      <c r="AB229" s="9">
        <v>1122</v>
      </c>
      <c r="AC229" s="9">
        <v>1024</v>
      </c>
      <c r="AD229" s="9">
        <v>962</v>
      </c>
      <c r="AE229" s="9">
        <v>918</v>
      </c>
      <c r="AF229" s="9">
        <v>834</v>
      </c>
      <c r="AG229" s="9">
        <v>748</v>
      </c>
      <c r="AH229" s="9">
        <v>729</v>
      </c>
      <c r="AI229" s="9">
        <v>681</v>
      </c>
      <c r="AL229" s="9"/>
      <c r="AM229" s="9"/>
    </row>
    <row r="230" spans="1:39" ht="13.5" customHeight="1" x14ac:dyDescent="0.2">
      <c r="A230" s="78"/>
      <c r="D230" s="1" t="s">
        <v>28</v>
      </c>
      <c r="X230" s="9">
        <v>1283</v>
      </c>
      <c r="Y230" s="9">
        <v>1269</v>
      </c>
      <c r="Z230" s="9">
        <v>1317</v>
      </c>
      <c r="AA230" s="9">
        <v>1311</v>
      </c>
      <c r="AB230" s="9">
        <v>1203</v>
      </c>
      <c r="AC230" s="9">
        <v>1080</v>
      </c>
      <c r="AD230" s="9">
        <v>1010</v>
      </c>
      <c r="AE230" s="9">
        <v>1000</v>
      </c>
      <c r="AF230" s="9">
        <v>948</v>
      </c>
      <c r="AG230" s="9">
        <v>945</v>
      </c>
      <c r="AH230" s="9">
        <v>879</v>
      </c>
      <c r="AI230" s="9">
        <v>949</v>
      </c>
      <c r="AL230" s="9"/>
      <c r="AM230" s="9"/>
    </row>
    <row r="231" spans="1:39" ht="13.5" customHeight="1" x14ac:dyDescent="0.2">
      <c r="A231" s="78"/>
      <c r="D231" s="1" t="s">
        <v>65</v>
      </c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>
        <v>43</v>
      </c>
      <c r="Y231" s="5">
        <v>65</v>
      </c>
      <c r="Z231" s="5">
        <v>55</v>
      </c>
      <c r="AA231" s="5">
        <v>73</v>
      </c>
      <c r="AB231" s="5">
        <v>105</v>
      </c>
      <c r="AC231" s="5">
        <v>110</v>
      </c>
      <c r="AD231" s="5">
        <v>128</v>
      </c>
      <c r="AE231" s="5">
        <v>103</v>
      </c>
      <c r="AF231" s="5">
        <v>87</v>
      </c>
      <c r="AG231" s="5">
        <v>155</v>
      </c>
      <c r="AH231" s="5">
        <v>189</v>
      </c>
      <c r="AI231" s="5">
        <v>190</v>
      </c>
      <c r="AL231" s="9"/>
      <c r="AM231" s="9"/>
    </row>
    <row r="232" spans="1:39" ht="13.5" customHeight="1" x14ac:dyDescent="0.2">
      <c r="A232" s="78"/>
      <c r="P232" s="9">
        <v>2002</v>
      </c>
      <c r="Q232" s="9">
        <v>2063</v>
      </c>
      <c r="R232" s="9">
        <v>2173</v>
      </c>
      <c r="S232" s="9">
        <v>2177</v>
      </c>
      <c r="T232" s="9">
        <v>2278</v>
      </c>
      <c r="U232" s="9">
        <v>2365</v>
      </c>
      <c r="V232" s="9">
        <v>2483</v>
      </c>
      <c r="W232" s="9">
        <v>2602</v>
      </c>
      <c r="X232" s="9">
        <f t="shared" ref="X232:AC232" si="435">SUM(X229:X231)</f>
        <v>2556</v>
      </c>
      <c r="Y232" s="9">
        <f t="shared" si="435"/>
        <v>2595</v>
      </c>
      <c r="Z232" s="9">
        <f t="shared" si="435"/>
        <v>2656</v>
      </c>
      <c r="AA232" s="9">
        <f t="shared" si="435"/>
        <v>2610</v>
      </c>
      <c r="AB232" s="9">
        <f t="shared" si="435"/>
        <v>2430</v>
      </c>
      <c r="AC232" s="9">
        <f t="shared" si="435"/>
        <v>2214</v>
      </c>
      <c r="AD232" s="9">
        <f t="shared" ref="AD232:AE232" si="436">SUM(AD229:AD231)</f>
        <v>2100</v>
      </c>
      <c r="AE232" s="9">
        <f t="shared" si="436"/>
        <v>2021</v>
      </c>
      <c r="AF232" s="9">
        <f t="shared" ref="AF232:AG232" si="437">SUM(AF229:AF231)</f>
        <v>1869</v>
      </c>
      <c r="AG232" s="9">
        <f t="shared" si="437"/>
        <v>1848</v>
      </c>
      <c r="AH232" s="9">
        <f t="shared" ref="AH232:AI232" si="438">SUM(AH229:AH231)</f>
        <v>1797</v>
      </c>
      <c r="AI232" s="9">
        <f t="shared" si="438"/>
        <v>1820</v>
      </c>
      <c r="AL232" s="9"/>
      <c r="AM232" s="9"/>
    </row>
    <row r="233" spans="1:39" ht="13.5" customHeight="1" x14ac:dyDescent="0.2">
      <c r="AL233" s="9"/>
      <c r="AM233" s="9"/>
    </row>
    <row r="234" spans="1:39" ht="13.5" customHeight="1" x14ac:dyDescent="0.2">
      <c r="AL234" s="9"/>
      <c r="AM234" s="9"/>
    </row>
    <row r="235" spans="1:39" ht="13.5" customHeight="1" x14ac:dyDescent="0.2">
      <c r="A235" s="79"/>
      <c r="B235" s="4"/>
      <c r="C235" s="4"/>
      <c r="D235" s="77" t="s">
        <v>89</v>
      </c>
      <c r="E235" s="13" t="s">
        <v>2</v>
      </c>
      <c r="F235" s="13" t="s">
        <v>3</v>
      </c>
      <c r="G235" s="13" t="s">
        <v>4</v>
      </c>
      <c r="H235" s="13" t="s">
        <v>5</v>
      </c>
      <c r="I235" s="13" t="s">
        <v>6</v>
      </c>
      <c r="J235" s="13" t="s">
        <v>7</v>
      </c>
      <c r="K235" s="13" t="s">
        <v>8</v>
      </c>
      <c r="L235" s="13" t="s">
        <v>9</v>
      </c>
      <c r="M235" s="13" t="s">
        <v>10</v>
      </c>
      <c r="N235" s="13" t="s">
        <v>11</v>
      </c>
      <c r="O235" s="13" t="s">
        <v>12</v>
      </c>
      <c r="P235" s="13" t="s">
        <v>13</v>
      </c>
      <c r="Q235" s="13" t="s">
        <v>14</v>
      </c>
      <c r="R235" s="13" t="s">
        <v>15</v>
      </c>
      <c r="S235" s="13" t="s">
        <v>16</v>
      </c>
      <c r="T235" s="13" t="s">
        <v>17</v>
      </c>
      <c r="U235" s="13" t="s">
        <v>18</v>
      </c>
      <c r="V235" s="13" t="s">
        <v>19</v>
      </c>
      <c r="W235" s="13" t="s">
        <v>20</v>
      </c>
      <c r="X235" s="13" t="s">
        <v>21</v>
      </c>
      <c r="Y235" s="13" t="s">
        <v>22</v>
      </c>
      <c r="Z235" s="13" t="s">
        <v>91</v>
      </c>
      <c r="AA235" s="13" t="s">
        <v>93</v>
      </c>
      <c r="AB235" s="13" t="s">
        <v>94</v>
      </c>
      <c r="AC235" s="13" t="s">
        <v>95</v>
      </c>
      <c r="AD235" s="13" t="s">
        <v>96</v>
      </c>
      <c r="AE235" s="13" t="s">
        <v>98</v>
      </c>
      <c r="AF235" s="13" t="s">
        <v>99</v>
      </c>
      <c r="AG235" s="13" t="s">
        <v>103</v>
      </c>
      <c r="AH235" s="13" t="s">
        <v>104</v>
      </c>
      <c r="AI235" s="13" t="s">
        <v>105</v>
      </c>
      <c r="AL235" s="9"/>
      <c r="AM235" s="9"/>
    </row>
    <row r="236" spans="1:39" ht="13.5" customHeight="1" x14ac:dyDescent="0.2">
      <c r="A236" s="79"/>
      <c r="AL236" s="9"/>
      <c r="AM236" s="9"/>
    </row>
    <row r="237" spans="1:39" ht="13.5" customHeight="1" x14ac:dyDescent="0.2">
      <c r="A237" s="79"/>
      <c r="B237" s="65" t="s">
        <v>23</v>
      </c>
      <c r="C237" s="66"/>
      <c r="D237" s="66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L237" s="9"/>
      <c r="AM237" s="9"/>
    </row>
    <row r="238" spans="1:39" ht="13.5" customHeight="1" x14ac:dyDescent="0.2">
      <c r="A238" s="79"/>
      <c r="E238" s="9">
        <f t="shared" ref="E238:Y238" si="439">E243+E339</f>
        <v>0</v>
      </c>
      <c r="F238" s="9">
        <f t="shared" si="439"/>
        <v>0</v>
      </c>
      <c r="G238" s="9">
        <f t="shared" si="439"/>
        <v>0</v>
      </c>
      <c r="H238" s="9">
        <f t="shared" si="439"/>
        <v>0</v>
      </c>
      <c r="I238" s="9">
        <f t="shared" si="439"/>
        <v>0</v>
      </c>
      <c r="J238" s="9">
        <f t="shared" si="439"/>
        <v>0</v>
      </c>
      <c r="K238" s="9">
        <f t="shared" si="439"/>
        <v>0</v>
      </c>
      <c r="L238" s="9">
        <f t="shared" si="439"/>
        <v>0</v>
      </c>
      <c r="M238" s="9">
        <f t="shared" si="439"/>
        <v>0</v>
      </c>
      <c r="N238" s="9">
        <f t="shared" si="439"/>
        <v>0</v>
      </c>
      <c r="O238" s="9">
        <f t="shared" si="439"/>
        <v>0</v>
      </c>
      <c r="P238" s="9">
        <f t="shared" si="439"/>
        <v>4729</v>
      </c>
      <c r="Q238" s="9">
        <f t="shared" si="439"/>
        <v>5081</v>
      </c>
      <c r="R238" s="9">
        <f t="shared" si="439"/>
        <v>5337</v>
      </c>
      <c r="S238" s="9">
        <f t="shared" si="439"/>
        <v>5198</v>
      </c>
      <c r="T238" s="9">
        <f t="shared" si="439"/>
        <v>5099</v>
      </c>
      <c r="U238" s="9">
        <f t="shared" si="439"/>
        <v>5273</v>
      </c>
      <c r="V238" s="9">
        <f t="shared" si="439"/>
        <v>5342</v>
      </c>
      <c r="W238" s="9">
        <f t="shared" si="439"/>
        <v>5407</v>
      </c>
      <c r="X238" s="9">
        <f t="shared" si="439"/>
        <v>5052</v>
      </c>
      <c r="Y238" s="9">
        <f t="shared" si="439"/>
        <v>5138</v>
      </c>
      <c r="Z238" s="9">
        <f t="shared" ref="Z238" si="440">Z243+Z339</f>
        <v>5109</v>
      </c>
      <c r="AA238" s="9">
        <f t="shared" ref="AA238:AB238" si="441">AA243+AA339</f>
        <v>5183</v>
      </c>
      <c r="AB238" s="9">
        <f t="shared" si="441"/>
        <v>5348</v>
      </c>
      <c r="AC238" s="9">
        <f t="shared" ref="AC238:AD238" si="442">AC243+AC339</f>
        <v>5740</v>
      </c>
      <c r="AD238" s="9">
        <f t="shared" si="442"/>
        <v>6239</v>
      </c>
      <c r="AE238" s="9">
        <f t="shared" ref="AE238:AF238" si="443">AE243+AE339</f>
        <v>6285</v>
      </c>
      <c r="AF238" s="9">
        <f t="shared" si="443"/>
        <v>6311</v>
      </c>
      <c r="AG238" s="9">
        <f t="shared" ref="AG238:AH238" si="444">AG243+AG339</f>
        <v>6330</v>
      </c>
      <c r="AH238" s="9">
        <f t="shared" si="444"/>
        <v>6347</v>
      </c>
      <c r="AI238" s="9">
        <f t="shared" ref="AI238" si="445">AI243+AI339</f>
        <v>6762</v>
      </c>
      <c r="AL238" s="9"/>
      <c r="AM238" s="9"/>
    </row>
    <row r="239" spans="1:39" ht="13.5" customHeight="1" x14ac:dyDescent="0.2">
      <c r="A239" s="79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L239" s="9"/>
      <c r="AM239" s="9"/>
    </row>
    <row r="240" spans="1:39" ht="13.5" customHeight="1" x14ac:dyDescent="0.2">
      <c r="A240" s="79"/>
      <c r="B240" s="65" t="s">
        <v>24</v>
      </c>
      <c r="C240" s="68"/>
      <c r="D240" s="68"/>
      <c r="E240" s="69"/>
      <c r="F240" s="69"/>
      <c r="G240" s="69"/>
      <c r="H240" s="69"/>
      <c r="I240" s="69"/>
      <c r="J240" s="69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0"/>
      <c r="AH240" s="70"/>
      <c r="AI240" s="70"/>
      <c r="AL240" s="9"/>
      <c r="AM240" s="9"/>
    </row>
    <row r="241" spans="1:39" ht="13.5" customHeight="1" x14ac:dyDescent="0.2">
      <c r="A241" s="79"/>
      <c r="D241" s="1" t="s">
        <v>83</v>
      </c>
      <c r="P241" s="9">
        <v>3287</v>
      </c>
      <c r="Q241" s="9">
        <v>3506</v>
      </c>
      <c r="R241" s="9">
        <v>3587</v>
      </c>
      <c r="S241" s="9">
        <v>3519</v>
      </c>
      <c r="T241" s="9">
        <v>3366</v>
      </c>
      <c r="U241" s="9">
        <v>3525</v>
      </c>
      <c r="V241" s="9">
        <v>3593</v>
      </c>
      <c r="W241" s="9">
        <v>3637</v>
      </c>
      <c r="X241" s="9">
        <f t="shared" ref="X241:Z242" si="446">X246+X303</f>
        <v>3381</v>
      </c>
      <c r="Y241" s="9">
        <f t="shared" si="446"/>
        <v>3355</v>
      </c>
      <c r="Z241" s="9">
        <f t="shared" si="446"/>
        <v>3329</v>
      </c>
      <c r="AA241" s="9">
        <f t="shared" ref="AA241:AB241" si="447">AA246+AA303</f>
        <v>3315</v>
      </c>
      <c r="AB241" s="9">
        <f t="shared" si="447"/>
        <v>3374</v>
      </c>
      <c r="AC241" s="9">
        <f t="shared" ref="AC241:AD241" si="448">AC246+AC303</f>
        <v>3560</v>
      </c>
      <c r="AD241" s="9">
        <f t="shared" si="448"/>
        <v>3796</v>
      </c>
      <c r="AE241" s="9">
        <f t="shared" ref="AE241:AF241" si="449">AE246+AE303</f>
        <v>3880</v>
      </c>
      <c r="AF241" s="9">
        <f t="shared" si="449"/>
        <v>3848</v>
      </c>
      <c r="AG241" s="9">
        <f t="shared" ref="AG241:AH241" si="450">AG246+AG303</f>
        <v>3847</v>
      </c>
      <c r="AH241" s="9">
        <f t="shared" si="450"/>
        <v>3920</v>
      </c>
      <c r="AI241" s="9">
        <f t="shared" ref="AI241" si="451">AI246+AI303</f>
        <v>4115</v>
      </c>
      <c r="AL241" s="9"/>
      <c r="AM241" s="9"/>
    </row>
    <row r="242" spans="1:39" ht="13.5" customHeight="1" x14ac:dyDescent="0.2">
      <c r="A242" s="79"/>
      <c r="D242" s="1" t="s">
        <v>84</v>
      </c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>
        <v>1440</v>
      </c>
      <c r="Q242" s="5">
        <v>1575</v>
      </c>
      <c r="R242" s="5">
        <v>1749</v>
      </c>
      <c r="S242" s="5">
        <v>1679</v>
      </c>
      <c r="T242" s="5">
        <v>1733</v>
      </c>
      <c r="U242" s="5">
        <v>1748</v>
      </c>
      <c r="V242" s="5">
        <v>1749</v>
      </c>
      <c r="W242" s="5">
        <v>1770</v>
      </c>
      <c r="X242" s="5">
        <f t="shared" si="446"/>
        <v>1671</v>
      </c>
      <c r="Y242" s="5">
        <f t="shared" si="446"/>
        <v>1780</v>
      </c>
      <c r="Z242" s="5">
        <f t="shared" si="446"/>
        <v>1779</v>
      </c>
      <c r="AA242" s="5">
        <f t="shared" ref="AA242:AB242" si="452">AA247+AA304</f>
        <v>1867</v>
      </c>
      <c r="AB242" s="5">
        <f t="shared" si="452"/>
        <v>1973</v>
      </c>
      <c r="AC242" s="5">
        <f t="shared" ref="AC242:AD242" si="453">AC247+AC304</f>
        <v>2179</v>
      </c>
      <c r="AD242" s="5">
        <f t="shared" si="453"/>
        <v>2443</v>
      </c>
      <c r="AE242" s="5">
        <f t="shared" ref="AE242:AF242" si="454">AE247+AE304</f>
        <v>2405</v>
      </c>
      <c r="AF242" s="5">
        <f t="shared" si="454"/>
        <v>2463</v>
      </c>
      <c r="AG242" s="5">
        <f t="shared" ref="AG242:AH242" si="455">AG247+AG304</f>
        <v>2483</v>
      </c>
      <c r="AH242" s="5">
        <f t="shared" si="455"/>
        <v>2427</v>
      </c>
      <c r="AI242" s="5">
        <f t="shared" ref="AI242" si="456">AI247+AI304</f>
        <v>2647</v>
      </c>
      <c r="AL242" s="9"/>
      <c r="AM242" s="9"/>
    </row>
    <row r="243" spans="1:39" ht="13.5" customHeight="1" x14ac:dyDescent="0.2">
      <c r="A243" s="79"/>
      <c r="D243" s="2"/>
      <c r="E243" s="9">
        <f t="shared" ref="E243:Y243" si="457">SUM(E241:E242)</f>
        <v>0</v>
      </c>
      <c r="F243" s="9">
        <f t="shared" si="457"/>
        <v>0</v>
      </c>
      <c r="G243" s="9">
        <f t="shared" si="457"/>
        <v>0</v>
      </c>
      <c r="H243" s="9">
        <f t="shared" si="457"/>
        <v>0</v>
      </c>
      <c r="I243" s="9">
        <f t="shared" si="457"/>
        <v>0</v>
      </c>
      <c r="J243" s="9">
        <f t="shared" si="457"/>
        <v>0</v>
      </c>
      <c r="K243" s="9">
        <f t="shared" si="457"/>
        <v>0</v>
      </c>
      <c r="L243" s="9">
        <f t="shared" si="457"/>
        <v>0</v>
      </c>
      <c r="M243" s="9">
        <f t="shared" si="457"/>
        <v>0</v>
      </c>
      <c r="N243" s="9">
        <f t="shared" si="457"/>
        <v>0</v>
      </c>
      <c r="O243" s="9">
        <f t="shared" si="457"/>
        <v>0</v>
      </c>
      <c r="P243" s="9">
        <f t="shared" si="457"/>
        <v>4727</v>
      </c>
      <c r="Q243" s="9">
        <f t="shared" si="457"/>
        <v>5081</v>
      </c>
      <c r="R243" s="9">
        <f t="shared" si="457"/>
        <v>5336</v>
      </c>
      <c r="S243" s="9">
        <f t="shared" si="457"/>
        <v>5198</v>
      </c>
      <c r="T243" s="9">
        <f t="shared" si="457"/>
        <v>5099</v>
      </c>
      <c r="U243" s="9">
        <f t="shared" si="457"/>
        <v>5273</v>
      </c>
      <c r="V243" s="9">
        <f t="shared" si="457"/>
        <v>5342</v>
      </c>
      <c r="W243" s="9">
        <f t="shared" si="457"/>
        <v>5407</v>
      </c>
      <c r="X243" s="9">
        <f t="shared" si="457"/>
        <v>5052</v>
      </c>
      <c r="Y243" s="9">
        <f t="shared" si="457"/>
        <v>5135</v>
      </c>
      <c r="Z243" s="9">
        <f t="shared" ref="Z243" si="458">SUM(Z241:Z242)</f>
        <v>5108</v>
      </c>
      <c r="AA243" s="9">
        <f t="shared" ref="AA243:AB243" si="459">SUM(AA241:AA242)</f>
        <v>5182</v>
      </c>
      <c r="AB243" s="9">
        <f t="shared" si="459"/>
        <v>5347</v>
      </c>
      <c r="AC243" s="9">
        <f t="shared" ref="AC243:AD243" si="460">SUM(AC241:AC242)</f>
        <v>5739</v>
      </c>
      <c r="AD243" s="9">
        <f t="shared" si="460"/>
        <v>6239</v>
      </c>
      <c r="AE243" s="9">
        <f t="shared" ref="AE243:AF243" si="461">SUM(AE241:AE242)</f>
        <v>6285</v>
      </c>
      <c r="AF243" s="9">
        <f t="shared" si="461"/>
        <v>6311</v>
      </c>
      <c r="AG243" s="9">
        <f t="shared" ref="AG243:AH243" si="462">SUM(AG241:AG242)</f>
        <v>6330</v>
      </c>
      <c r="AH243" s="9">
        <f t="shared" si="462"/>
        <v>6347</v>
      </c>
      <c r="AI243" s="9">
        <f t="shared" ref="AI243" si="463">SUM(AI241:AI242)</f>
        <v>6762</v>
      </c>
      <c r="AL243" s="9"/>
      <c r="AM243" s="9"/>
    </row>
    <row r="244" spans="1:39" ht="13.5" customHeight="1" x14ac:dyDescent="0.2">
      <c r="A244" s="79"/>
      <c r="D244" s="2"/>
      <c r="AL244" s="9"/>
      <c r="AM244" s="9"/>
    </row>
    <row r="245" spans="1:39" ht="13.5" customHeight="1" x14ac:dyDescent="0.2">
      <c r="A245" s="79"/>
      <c r="B245" s="65" t="s">
        <v>25</v>
      </c>
      <c r="C245" s="71"/>
      <c r="D245" s="72"/>
      <c r="E245" s="73"/>
      <c r="F245" s="73"/>
      <c r="G245" s="73"/>
      <c r="H245" s="73"/>
      <c r="I245" s="73"/>
      <c r="J245" s="73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  <c r="AI245" s="70"/>
      <c r="AL245" s="9"/>
      <c r="AM245" s="9"/>
    </row>
    <row r="246" spans="1:39" ht="13.5" customHeight="1" x14ac:dyDescent="0.2">
      <c r="A246" s="79"/>
      <c r="D246" s="1" t="s">
        <v>83</v>
      </c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9">
        <f>X253</f>
        <v>0</v>
      </c>
      <c r="Y246" s="9">
        <f t="shared" ref="Y246:AC246" si="464">Y253</f>
        <v>2</v>
      </c>
      <c r="Z246" s="9">
        <f t="shared" si="464"/>
        <v>5</v>
      </c>
      <c r="AA246" s="9">
        <f t="shared" si="464"/>
        <v>4</v>
      </c>
      <c r="AB246" s="9">
        <f t="shared" si="464"/>
        <v>3</v>
      </c>
      <c r="AC246" s="9">
        <f t="shared" si="464"/>
        <v>4</v>
      </c>
      <c r="AD246" s="9">
        <f t="shared" ref="AD246:AG246" si="465">AD253</f>
        <v>5</v>
      </c>
      <c r="AE246" s="9">
        <f t="shared" si="465"/>
        <v>5</v>
      </c>
      <c r="AF246" s="9">
        <f t="shared" si="465"/>
        <v>0</v>
      </c>
      <c r="AG246" s="9">
        <f t="shared" si="465"/>
        <v>2</v>
      </c>
      <c r="AH246" s="9">
        <f t="shared" ref="AH246:AI246" si="466">AH253</f>
        <v>4</v>
      </c>
      <c r="AI246" s="9">
        <f t="shared" si="466"/>
        <v>3</v>
      </c>
      <c r="AL246" s="9"/>
      <c r="AM246" s="9"/>
    </row>
    <row r="247" spans="1:39" ht="13.5" customHeight="1" x14ac:dyDescent="0.2">
      <c r="A247" s="79"/>
      <c r="D247" s="1" t="s">
        <v>85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5">
        <f t="shared" ref="X247:AC247" si="467">X297</f>
        <v>0</v>
      </c>
      <c r="Y247" s="5">
        <f t="shared" si="467"/>
        <v>0</v>
      </c>
      <c r="Z247" s="5">
        <f t="shared" si="467"/>
        <v>0</v>
      </c>
      <c r="AA247" s="5">
        <f t="shared" si="467"/>
        <v>0</v>
      </c>
      <c r="AB247" s="5">
        <f t="shared" si="467"/>
        <v>0</v>
      </c>
      <c r="AC247" s="5">
        <f t="shared" si="467"/>
        <v>0</v>
      </c>
      <c r="AD247" s="5">
        <f t="shared" ref="AD247:AG247" si="468">AD297</f>
        <v>0</v>
      </c>
      <c r="AE247" s="5">
        <f t="shared" si="468"/>
        <v>0</v>
      </c>
      <c r="AF247" s="5">
        <f t="shared" si="468"/>
        <v>0</v>
      </c>
      <c r="AG247" s="5">
        <f t="shared" si="468"/>
        <v>3</v>
      </c>
      <c r="AH247" s="5">
        <f t="shared" ref="AH247:AI247" si="469">AH297</f>
        <v>4</v>
      </c>
      <c r="AI247" s="5">
        <f t="shared" si="469"/>
        <v>7</v>
      </c>
      <c r="AL247" s="9"/>
      <c r="AM247" s="9"/>
    </row>
    <row r="248" spans="1:39" ht="13.5" customHeight="1" x14ac:dyDescent="0.2">
      <c r="A248" s="79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9">
        <f t="shared" ref="X248:AC248" si="470">SUM(X246:X247)</f>
        <v>0</v>
      </c>
      <c r="Y248" s="9">
        <f t="shared" si="470"/>
        <v>2</v>
      </c>
      <c r="Z248" s="9">
        <f t="shared" si="470"/>
        <v>5</v>
      </c>
      <c r="AA248" s="9">
        <f t="shared" si="470"/>
        <v>4</v>
      </c>
      <c r="AB248" s="9">
        <f t="shared" si="470"/>
        <v>3</v>
      </c>
      <c r="AC248" s="9">
        <f t="shared" si="470"/>
        <v>4</v>
      </c>
      <c r="AD248" s="9">
        <f t="shared" ref="AD248:AE248" si="471">SUM(AD246:AD247)</f>
        <v>5</v>
      </c>
      <c r="AE248" s="9">
        <f t="shared" si="471"/>
        <v>5</v>
      </c>
      <c r="AF248" s="9">
        <f t="shared" ref="AF248:AG248" si="472">SUM(AF246:AF247)</f>
        <v>0</v>
      </c>
      <c r="AG248" s="9">
        <f t="shared" si="472"/>
        <v>5</v>
      </c>
      <c r="AH248" s="9">
        <f t="shared" ref="AH248:AI248" si="473">SUM(AH246:AH247)</f>
        <v>8</v>
      </c>
      <c r="AI248" s="9">
        <f t="shared" si="473"/>
        <v>10</v>
      </c>
      <c r="AL248" s="9"/>
      <c r="AM248" s="9"/>
    </row>
    <row r="249" spans="1:39" ht="13.5" customHeight="1" x14ac:dyDescent="0.2">
      <c r="A249" s="79"/>
      <c r="C249" s="8" t="s">
        <v>26</v>
      </c>
      <c r="D249" s="8"/>
      <c r="E249" s="15"/>
      <c r="F249" s="15"/>
      <c r="G249" s="15"/>
      <c r="H249" s="15"/>
      <c r="I249" s="15"/>
      <c r="J249" s="15"/>
      <c r="AL249" s="9"/>
      <c r="AM249" s="9"/>
    </row>
    <row r="250" spans="1:39" ht="13.5" customHeight="1" x14ac:dyDescent="0.2">
      <c r="A250" s="79"/>
      <c r="D250" s="1" t="s">
        <v>27</v>
      </c>
      <c r="X250" s="9">
        <v>0</v>
      </c>
      <c r="Y250" s="9">
        <v>2</v>
      </c>
      <c r="Z250" s="9">
        <v>5</v>
      </c>
      <c r="AA250" s="9">
        <v>4</v>
      </c>
      <c r="AB250" s="9">
        <v>3</v>
      </c>
      <c r="AC250" s="9">
        <v>4</v>
      </c>
      <c r="AD250" s="9">
        <v>5</v>
      </c>
      <c r="AE250" s="9">
        <v>5</v>
      </c>
      <c r="AF250" s="9">
        <v>0</v>
      </c>
      <c r="AG250" s="9">
        <v>2</v>
      </c>
      <c r="AH250" s="9">
        <v>4</v>
      </c>
      <c r="AI250" s="9">
        <v>3</v>
      </c>
      <c r="AL250" s="9"/>
      <c r="AM250" s="9"/>
    </row>
    <row r="251" spans="1:39" ht="13.5" customHeight="1" x14ac:dyDescent="0.2">
      <c r="A251" s="79"/>
      <c r="D251" s="1" t="s">
        <v>28</v>
      </c>
      <c r="X251" s="9">
        <v>0</v>
      </c>
      <c r="Y251" s="9">
        <v>0</v>
      </c>
      <c r="Z251" s="9">
        <v>0</v>
      </c>
      <c r="AA251" s="9">
        <v>0</v>
      </c>
      <c r="AB251" s="9">
        <v>0</v>
      </c>
      <c r="AC251" s="9">
        <v>0</v>
      </c>
      <c r="AD251" s="9">
        <v>0</v>
      </c>
      <c r="AE251" s="9">
        <v>0</v>
      </c>
      <c r="AF251" s="9">
        <v>0</v>
      </c>
      <c r="AG251" s="9">
        <v>0</v>
      </c>
      <c r="AH251" s="9">
        <v>0</v>
      </c>
      <c r="AI251" s="9">
        <v>0</v>
      </c>
      <c r="AL251" s="9"/>
      <c r="AM251" s="9"/>
    </row>
    <row r="252" spans="1:39" ht="13.5" customHeight="1" x14ac:dyDescent="0.2">
      <c r="A252" s="79"/>
      <c r="D252" s="1" t="s">
        <v>29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5">
        <v>0</v>
      </c>
      <c r="AF252" s="5">
        <v>0</v>
      </c>
      <c r="AG252" s="5">
        <v>0</v>
      </c>
      <c r="AH252" s="5">
        <v>0</v>
      </c>
      <c r="AI252" s="5">
        <v>0</v>
      </c>
      <c r="AL252" s="9"/>
      <c r="AM252" s="9"/>
    </row>
    <row r="253" spans="1:39" ht="13.5" customHeight="1" x14ac:dyDescent="0.2">
      <c r="A253" s="79"/>
      <c r="X253" s="9">
        <f t="shared" ref="X253:AC253" si="474">SUM(X250:X252)</f>
        <v>0</v>
      </c>
      <c r="Y253" s="9">
        <f t="shared" si="474"/>
        <v>2</v>
      </c>
      <c r="Z253" s="9">
        <f t="shared" si="474"/>
        <v>5</v>
      </c>
      <c r="AA253" s="9">
        <f t="shared" si="474"/>
        <v>4</v>
      </c>
      <c r="AB253" s="9">
        <f t="shared" si="474"/>
        <v>3</v>
      </c>
      <c r="AC253" s="9">
        <f t="shared" si="474"/>
        <v>4</v>
      </c>
      <c r="AD253" s="9">
        <f t="shared" ref="AD253:AE253" si="475">SUM(AD250:AD252)</f>
        <v>5</v>
      </c>
      <c r="AE253" s="9">
        <f t="shared" si="475"/>
        <v>5</v>
      </c>
      <c r="AF253" s="9">
        <f t="shared" ref="AF253:AG253" si="476">SUM(AF250:AF252)</f>
        <v>0</v>
      </c>
      <c r="AG253" s="9">
        <f t="shared" si="476"/>
        <v>2</v>
      </c>
      <c r="AH253" s="9">
        <f t="shared" ref="AH253:AI253" si="477">SUM(AH250:AH252)</f>
        <v>4</v>
      </c>
      <c r="AI253" s="9">
        <f t="shared" si="477"/>
        <v>3</v>
      </c>
      <c r="AL253" s="9"/>
      <c r="AM253" s="9"/>
    </row>
    <row r="254" spans="1:39" ht="13.5" customHeight="1" x14ac:dyDescent="0.2">
      <c r="A254" s="79"/>
      <c r="C254" s="8" t="s">
        <v>30</v>
      </c>
      <c r="AL254" s="9"/>
      <c r="AM254" s="9"/>
    </row>
    <row r="255" spans="1:39" ht="13.5" customHeight="1" x14ac:dyDescent="0.2">
      <c r="A255" s="79"/>
      <c r="D255" s="1" t="s">
        <v>31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6">
        <v>0</v>
      </c>
      <c r="Y255" s="16">
        <v>0</v>
      </c>
      <c r="Z255" s="16">
        <v>0</v>
      </c>
      <c r="AA255" s="16">
        <v>0</v>
      </c>
      <c r="AB255" s="16">
        <v>0</v>
      </c>
      <c r="AC255" s="16">
        <v>0</v>
      </c>
      <c r="AD255" s="16">
        <v>0</v>
      </c>
      <c r="AE255" s="16">
        <v>0</v>
      </c>
      <c r="AF255" s="16">
        <v>0</v>
      </c>
      <c r="AG255" s="16">
        <v>0</v>
      </c>
      <c r="AH255" s="16">
        <v>0</v>
      </c>
      <c r="AI255" s="16">
        <v>0</v>
      </c>
      <c r="AL255" s="9"/>
      <c r="AM255" s="9"/>
    </row>
    <row r="256" spans="1:39" ht="13.5" customHeight="1" x14ac:dyDescent="0.2">
      <c r="A256" s="79"/>
      <c r="D256" s="1" t="s">
        <v>32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6">
        <v>0</v>
      </c>
      <c r="Y256" s="16">
        <v>0</v>
      </c>
      <c r="Z256" s="16">
        <v>0</v>
      </c>
      <c r="AA256" s="16">
        <v>0</v>
      </c>
      <c r="AB256" s="16">
        <v>0</v>
      </c>
      <c r="AC256" s="16">
        <v>0</v>
      </c>
      <c r="AD256" s="16">
        <v>0</v>
      </c>
      <c r="AE256" s="16">
        <v>0</v>
      </c>
      <c r="AF256" s="16">
        <v>0</v>
      </c>
      <c r="AG256" s="16">
        <v>0</v>
      </c>
      <c r="AH256" s="16">
        <v>0</v>
      </c>
      <c r="AI256" s="16">
        <v>0</v>
      </c>
      <c r="AL256" s="9"/>
      <c r="AM256" s="9"/>
    </row>
    <row r="257" spans="1:39" ht="13.5" customHeight="1" x14ac:dyDescent="0.2">
      <c r="A257" s="79"/>
      <c r="D257" s="1" t="s">
        <v>33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16">
        <v>0</v>
      </c>
      <c r="AE257" s="16">
        <v>0</v>
      </c>
      <c r="AF257" s="16">
        <v>0</v>
      </c>
      <c r="AG257" s="16">
        <v>0</v>
      </c>
      <c r="AH257" s="16">
        <v>0</v>
      </c>
      <c r="AI257" s="16">
        <v>0</v>
      </c>
      <c r="AL257" s="9"/>
      <c r="AM257" s="9"/>
    </row>
    <row r="258" spans="1:39" ht="13.5" customHeight="1" x14ac:dyDescent="0.2">
      <c r="A258" s="79"/>
      <c r="D258" s="1" t="s">
        <v>34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6">
        <v>0</v>
      </c>
      <c r="Y258" s="16">
        <v>0</v>
      </c>
      <c r="Z258" s="16">
        <v>0</v>
      </c>
      <c r="AA258" s="16">
        <v>0</v>
      </c>
      <c r="AB258" s="16">
        <v>0</v>
      </c>
      <c r="AC258" s="16">
        <v>0</v>
      </c>
      <c r="AD258" s="16">
        <v>0</v>
      </c>
      <c r="AE258" s="16">
        <v>0</v>
      </c>
      <c r="AF258" s="16">
        <v>0</v>
      </c>
      <c r="AG258" s="16">
        <v>0</v>
      </c>
      <c r="AH258" s="16">
        <v>0</v>
      </c>
      <c r="AI258" s="16">
        <v>0</v>
      </c>
      <c r="AL258" s="9"/>
      <c r="AM258" s="9"/>
    </row>
    <row r="259" spans="1:39" ht="13.5" customHeight="1" x14ac:dyDescent="0.2">
      <c r="A259" s="79"/>
      <c r="D259" s="1" t="s">
        <v>35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16">
        <v>0</v>
      </c>
      <c r="AE259" s="16">
        <v>0</v>
      </c>
      <c r="AF259" s="16">
        <v>0</v>
      </c>
      <c r="AG259" s="16">
        <v>0</v>
      </c>
      <c r="AH259" s="16">
        <v>0</v>
      </c>
      <c r="AI259" s="16">
        <v>0</v>
      </c>
      <c r="AL259" s="9"/>
      <c r="AM259" s="9"/>
    </row>
    <row r="260" spans="1:39" ht="13.5" customHeight="1" x14ac:dyDescent="0.2">
      <c r="A260" s="79"/>
      <c r="D260" s="1" t="s">
        <v>36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7">
        <v>0</v>
      </c>
      <c r="Y260" s="17">
        <v>2</v>
      </c>
      <c r="Z260" s="17">
        <v>5</v>
      </c>
      <c r="AA260" s="17">
        <v>4</v>
      </c>
      <c r="AB260" s="17">
        <v>3</v>
      </c>
      <c r="AC260" s="17">
        <v>4</v>
      </c>
      <c r="AD260" s="17">
        <v>5</v>
      </c>
      <c r="AE260" s="17">
        <v>5</v>
      </c>
      <c r="AF260" s="17">
        <v>0</v>
      </c>
      <c r="AG260" s="17">
        <v>2</v>
      </c>
      <c r="AH260" s="17">
        <v>4</v>
      </c>
      <c r="AI260" s="17">
        <v>3</v>
      </c>
      <c r="AL260" s="9"/>
      <c r="AM260" s="9"/>
    </row>
    <row r="261" spans="1:39" ht="13.5" customHeight="1" x14ac:dyDescent="0.2">
      <c r="A261" s="79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16">
        <f t="shared" ref="X261:AC261" si="478">SUM(X255:X260)</f>
        <v>0</v>
      </c>
      <c r="Y261" s="16">
        <f t="shared" si="478"/>
        <v>2</v>
      </c>
      <c r="Z261" s="16">
        <f t="shared" si="478"/>
        <v>5</v>
      </c>
      <c r="AA261" s="16">
        <f t="shared" si="478"/>
        <v>4</v>
      </c>
      <c r="AB261" s="16">
        <f t="shared" si="478"/>
        <v>3</v>
      </c>
      <c r="AC261" s="16">
        <f t="shared" si="478"/>
        <v>4</v>
      </c>
      <c r="AD261" s="16">
        <f t="shared" ref="AD261:AE261" si="479">SUM(AD255:AD260)</f>
        <v>5</v>
      </c>
      <c r="AE261" s="16">
        <f t="shared" si="479"/>
        <v>5</v>
      </c>
      <c r="AF261" s="16">
        <f t="shared" ref="AF261:AG261" si="480">SUM(AF255:AF260)</f>
        <v>0</v>
      </c>
      <c r="AG261" s="16">
        <f t="shared" si="480"/>
        <v>2</v>
      </c>
      <c r="AH261" s="16">
        <f t="shared" ref="AH261:AI261" si="481">SUM(AH255:AH260)</f>
        <v>4</v>
      </c>
      <c r="AI261" s="16">
        <f t="shared" si="481"/>
        <v>3</v>
      </c>
      <c r="AL261" s="9"/>
      <c r="AM261" s="9"/>
    </row>
    <row r="262" spans="1:39" ht="13.5" customHeight="1" x14ac:dyDescent="0.2">
      <c r="A262" s="79"/>
      <c r="C262" s="8" t="s">
        <v>37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L262" s="9"/>
      <c r="AM262" s="9"/>
    </row>
    <row r="263" spans="1:39" ht="13.5" customHeight="1" x14ac:dyDescent="0.2">
      <c r="A263" s="79"/>
      <c r="D263" s="1" t="s">
        <v>31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6">
        <v>0</v>
      </c>
      <c r="Y263" s="16">
        <v>0</v>
      </c>
      <c r="Z263" s="16">
        <v>0</v>
      </c>
      <c r="AA263" s="16">
        <v>0</v>
      </c>
      <c r="AB263" s="16">
        <v>0</v>
      </c>
      <c r="AC263" s="16">
        <v>0</v>
      </c>
      <c r="AD263" s="16">
        <v>0</v>
      </c>
      <c r="AE263" s="16">
        <v>0</v>
      </c>
      <c r="AF263" s="16">
        <v>0</v>
      </c>
      <c r="AG263" s="16">
        <v>0</v>
      </c>
      <c r="AH263" s="16">
        <v>0</v>
      </c>
      <c r="AI263" s="16">
        <v>0</v>
      </c>
      <c r="AL263" s="9"/>
      <c r="AM263" s="9"/>
    </row>
    <row r="264" spans="1:39" ht="13.5" customHeight="1" x14ac:dyDescent="0.2">
      <c r="A264" s="79"/>
      <c r="D264" s="1" t="s">
        <v>32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16">
        <v>0</v>
      </c>
      <c r="AE264" s="16">
        <v>0</v>
      </c>
      <c r="AF264" s="16">
        <v>0</v>
      </c>
      <c r="AG264" s="16">
        <v>0</v>
      </c>
      <c r="AH264" s="16">
        <v>0</v>
      </c>
      <c r="AI264" s="16">
        <v>0</v>
      </c>
      <c r="AL264" s="9"/>
      <c r="AM264" s="9"/>
    </row>
    <row r="265" spans="1:39" ht="13.5" customHeight="1" x14ac:dyDescent="0.2">
      <c r="A265" s="79"/>
      <c r="D265" s="1" t="s">
        <v>33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6">
        <v>0</v>
      </c>
      <c r="Y265" s="16">
        <v>0</v>
      </c>
      <c r="Z265" s="16">
        <v>0</v>
      </c>
      <c r="AA265" s="16">
        <v>0</v>
      </c>
      <c r="AB265" s="16">
        <v>0</v>
      </c>
      <c r="AC265" s="16">
        <v>0</v>
      </c>
      <c r="AD265" s="16">
        <v>0</v>
      </c>
      <c r="AE265" s="16">
        <v>0</v>
      </c>
      <c r="AF265" s="16">
        <v>0</v>
      </c>
      <c r="AG265" s="16">
        <v>0</v>
      </c>
      <c r="AH265" s="16">
        <v>0</v>
      </c>
      <c r="AI265" s="16">
        <v>0</v>
      </c>
      <c r="AL265" s="9"/>
      <c r="AM265" s="9"/>
    </row>
    <row r="266" spans="1:39" ht="13.5" customHeight="1" x14ac:dyDescent="0.2">
      <c r="A266" s="79"/>
      <c r="D266" s="1" t="s">
        <v>34</v>
      </c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6">
        <v>0</v>
      </c>
      <c r="Y266" s="16">
        <v>0</v>
      </c>
      <c r="Z266" s="16">
        <v>0</v>
      </c>
      <c r="AA266" s="16">
        <v>0</v>
      </c>
      <c r="AB266" s="16">
        <v>0</v>
      </c>
      <c r="AC266" s="16">
        <v>0</v>
      </c>
      <c r="AD266" s="16">
        <v>0</v>
      </c>
      <c r="AE266" s="16">
        <v>0</v>
      </c>
      <c r="AF266" s="16">
        <v>0</v>
      </c>
      <c r="AG266" s="16">
        <v>0</v>
      </c>
      <c r="AH266" s="16">
        <v>0</v>
      </c>
      <c r="AI266" s="16">
        <v>0</v>
      </c>
      <c r="AL266" s="9"/>
      <c r="AM266" s="9"/>
    </row>
    <row r="267" spans="1:39" ht="13.5" customHeight="1" x14ac:dyDescent="0.2">
      <c r="A267" s="79"/>
      <c r="D267" s="1" t="s">
        <v>35</v>
      </c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6">
        <v>0</v>
      </c>
      <c r="Y267" s="16">
        <v>0</v>
      </c>
      <c r="Z267" s="16">
        <v>0</v>
      </c>
      <c r="AA267" s="16">
        <v>0</v>
      </c>
      <c r="AB267" s="16">
        <v>0</v>
      </c>
      <c r="AC267" s="16">
        <v>0</v>
      </c>
      <c r="AD267" s="16">
        <v>0</v>
      </c>
      <c r="AE267" s="16">
        <v>0</v>
      </c>
      <c r="AF267" s="16">
        <v>0</v>
      </c>
      <c r="AG267" s="16">
        <v>0</v>
      </c>
      <c r="AH267" s="16">
        <v>0</v>
      </c>
      <c r="AI267" s="16">
        <v>0</v>
      </c>
      <c r="AL267" s="9"/>
      <c r="AM267" s="9"/>
    </row>
    <row r="268" spans="1:39" ht="13.5" customHeight="1" x14ac:dyDescent="0.2">
      <c r="A268" s="79"/>
      <c r="D268" s="1" t="s">
        <v>38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7">
        <v>0</v>
      </c>
      <c r="Y268" s="17">
        <v>0</v>
      </c>
      <c r="Z268" s="17">
        <v>0</v>
      </c>
      <c r="AA268" s="17">
        <v>0</v>
      </c>
      <c r="AB268" s="17">
        <v>0</v>
      </c>
      <c r="AC268" s="17">
        <v>0</v>
      </c>
      <c r="AD268" s="17">
        <v>0</v>
      </c>
      <c r="AE268" s="17">
        <v>0</v>
      </c>
      <c r="AF268" s="17">
        <v>0</v>
      </c>
      <c r="AG268" s="17">
        <v>0</v>
      </c>
      <c r="AH268" s="17">
        <v>0</v>
      </c>
      <c r="AI268" s="17">
        <v>0</v>
      </c>
      <c r="AL268" s="9"/>
      <c r="AM268" s="9"/>
    </row>
    <row r="269" spans="1:39" ht="13.5" customHeight="1" x14ac:dyDescent="0.2">
      <c r="A269" s="79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16">
        <f t="shared" ref="X269:AC269" si="482">SUM(X263:X268)</f>
        <v>0</v>
      </c>
      <c r="Y269" s="16">
        <f t="shared" si="482"/>
        <v>0</v>
      </c>
      <c r="Z269" s="16">
        <f t="shared" si="482"/>
        <v>0</v>
      </c>
      <c r="AA269" s="16">
        <f t="shared" si="482"/>
        <v>0</v>
      </c>
      <c r="AB269" s="16">
        <f t="shared" si="482"/>
        <v>0</v>
      </c>
      <c r="AC269" s="16">
        <f t="shared" si="482"/>
        <v>0</v>
      </c>
      <c r="AD269" s="16">
        <f t="shared" ref="AD269:AE269" si="483">SUM(AD263:AD268)</f>
        <v>0</v>
      </c>
      <c r="AE269" s="16">
        <f t="shared" si="483"/>
        <v>0</v>
      </c>
      <c r="AF269" s="16">
        <f t="shared" ref="AF269:AG269" si="484">SUM(AF263:AF268)</f>
        <v>0</v>
      </c>
      <c r="AG269" s="16">
        <f t="shared" si="484"/>
        <v>0</v>
      </c>
      <c r="AH269" s="16">
        <f t="shared" ref="AH269:AI269" si="485">SUM(AH263:AH268)</f>
        <v>0</v>
      </c>
      <c r="AI269" s="16">
        <f t="shared" si="485"/>
        <v>0</v>
      </c>
      <c r="AL269" s="9"/>
      <c r="AM269" s="9"/>
    </row>
    <row r="270" spans="1:39" ht="13.5" customHeight="1" x14ac:dyDescent="0.2">
      <c r="A270" s="79"/>
      <c r="C270" s="8" t="s">
        <v>39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L270" s="9"/>
      <c r="AM270" s="9"/>
    </row>
    <row r="271" spans="1:39" ht="13.5" customHeight="1" x14ac:dyDescent="0.2">
      <c r="A271" s="79"/>
      <c r="D271" s="1" t="s">
        <v>31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6">
        <v>0</v>
      </c>
      <c r="Y271" s="16">
        <v>0</v>
      </c>
      <c r="Z271" s="16">
        <v>0</v>
      </c>
      <c r="AA271" s="16">
        <v>0</v>
      </c>
      <c r="AB271" s="16">
        <v>0</v>
      </c>
      <c r="AC271" s="16">
        <v>0</v>
      </c>
      <c r="AD271" s="16">
        <v>0</v>
      </c>
      <c r="AE271" s="16">
        <v>0</v>
      </c>
      <c r="AF271" s="16">
        <v>0</v>
      </c>
      <c r="AG271" s="16">
        <v>0</v>
      </c>
      <c r="AH271" s="16">
        <v>0</v>
      </c>
      <c r="AI271" s="16">
        <v>0</v>
      </c>
      <c r="AL271" s="9"/>
      <c r="AM271" s="9"/>
    </row>
    <row r="272" spans="1:39" ht="13.5" customHeight="1" x14ac:dyDescent="0.2">
      <c r="A272" s="79"/>
      <c r="D272" s="1" t="s">
        <v>32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6">
        <v>0</v>
      </c>
      <c r="Y272" s="16">
        <v>0</v>
      </c>
      <c r="Z272" s="16">
        <v>0</v>
      </c>
      <c r="AA272" s="16">
        <v>0</v>
      </c>
      <c r="AB272" s="16">
        <v>0</v>
      </c>
      <c r="AC272" s="16">
        <v>0</v>
      </c>
      <c r="AD272" s="16">
        <v>0</v>
      </c>
      <c r="AE272" s="16">
        <v>0</v>
      </c>
      <c r="AF272" s="16">
        <v>0</v>
      </c>
      <c r="AG272" s="16">
        <v>0</v>
      </c>
      <c r="AH272" s="16">
        <v>0</v>
      </c>
      <c r="AI272" s="16">
        <v>0</v>
      </c>
      <c r="AL272" s="9"/>
      <c r="AM272" s="9"/>
    </row>
    <row r="273" spans="1:39" ht="13.5" customHeight="1" x14ac:dyDescent="0.2">
      <c r="A273" s="79"/>
      <c r="D273" s="1" t="s">
        <v>33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6">
        <v>0</v>
      </c>
      <c r="Y273" s="16">
        <v>0</v>
      </c>
      <c r="Z273" s="16">
        <v>0</v>
      </c>
      <c r="AA273" s="16">
        <v>0</v>
      </c>
      <c r="AB273" s="16">
        <v>0</v>
      </c>
      <c r="AC273" s="16">
        <v>0</v>
      </c>
      <c r="AD273" s="16">
        <v>0</v>
      </c>
      <c r="AE273" s="16">
        <v>0</v>
      </c>
      <c r="AF273" s="16">
        <v>0</v>
      </c>
      <c r="AG273" s="16">
        <v>0</v>
      </c>
      <c r="AH273" s="16">
        <v>0</v>
      </c>
      <c r="AI273" s="16">
        <v>0</v>
      </c>
      <c r="AL273" s="9"/>
      <c r="AM273" s="9"/>
    </row>
    <row r="274" spans="1:39" ht="13.5" customHeight="1" x14ac:dyDescent="0.2">
      <c r="A274" s="79"/>
      <c r="D274" s="1" t="s">
        <v>34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16">
        <v>0</v>
      </c>
      <c r="AE274" s="16">
        <v>0</v>
      </c>
      <c r="AF274" s="16">
        <v>0</v>
      </c>
      <c r="AG274" s="16">
        <v>0</v>
      </c>
      <c r="AH274" s="16">
        <v>0</v>
      </c>
      <c r="AI274" s="16">
        <v>0</v>
      </c>
      <c r="AL274" s="9"/>
      <c r="AM274" s="9"/>
    </row>
    <row r="275" spans="1:39" ht="13.5" customHeight="1" x14ac:dyDescent="0.2">
      <c r="A275" s="79"/>
      <c r="D275" s="1" t="s">
        <v>35</v>
      </c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6">
        <v>0</v>
      </c>
      <c r="Y275" s="16">
        <v>0</v>
      </c>
      <c r="Z275" s="16">
        <v>0</v>
      </c>
      <c r="AA275" s="16">
        <v>0</v>
      </c>
      <c r="AB275" s="16">
        <v>0</v>
      </c>
      <c r="AC275" s="16">
        <v>0</v>
      </c>
      <c r="AD275" s="16">
        <v>0</v>
      </c>
      <c r="AE275" s="16">
        <v>0</v>
      </c>
      <c r="AF275" s="16">
        <v>0</v>
      </c>
      <c r="AG275" s="16">
        <v>0</v>
      </c>
      <c r="AH275" s="16">
        <v>0</v>
      </c>
      <c r="AI275" s="16">
        <v>0</v>
      </c>
      <c r="AL275" s="9"/>
      <c r="AM275" s="9"/>
    </row>
    <row r="276" spans="1:39" ht="13.5" customHeight="1" x14ac:dyDescent="0.2">
      <c r="A276" s="79"/>
      <c r="D276" s="1" t="s">
        <v>38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7">
        <v>0</v>
      </c>
      <c r="Y276" s="17">
        <v>0</v>
      </c>
      <c r="Z276" s="17">
        <v>0</v>
      </c>
      <c r="AA276" s="17">
        <v>0</v>
      </c>
      <c r="AB276" s="17">
        <v>0</v>
      </c>
      <c r="AC276" s="17">
        <v>0</v>
      </c>
      <c r="AD276" s="17">
        <v>0</v>
      </c>
      <c r="AE276" s="17">
        <v>0</v>
      </c>
      <c r="AF276" s="17">
        <v>0</v>
      </c>
      <c r="AG276" s="17">
        <v>0</v>
      </c>
      <c r="AH276" s="17">
        <v>0</v>
      </c>
      <c r="AI276" s="17">
        <v>0</v>
      </c>
      <c r="AL276" s="9"/>
      <c r="AM276" s="9"/>
    </row>
    <row r="277" spans="1:39" ht="13.5" customHeight="1" x14ac:dyDescent="0.2">
      <c r="A277" s="79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16">
        <f t="shared" ref="X277:AC277" si="486">SUM(X271:X276)</f>
        <v>0</v>
      </c>
      <c r="Y277" s="16">
        <f t="shared" si="486"/>
        <v>0</v>
      </c>
      <c r="Z277" s="16">
        <f t="shared" si="486"/>
        <v>0</v>
      </c>
      <c r="AA277" s="16">
        <f t="shared" si="486"/>
        <v>0</v>
      </c>
      <c r="AB277" s="16">
        <f t="shared" si="486"/>
        <v>0</v>
      </c>
      <c r="AC277" s="16">
        <f t="shared" si="486"/>
        <v>0</v>
      </c>
      <c r="AD277" s="16">
        <f t="shared" ref="AD277:AE277" si="487">SUM(AD271:AD276)</f>
        <v>0</v>
      </c>
      <c r="AE277" s="16">
        <f t="shared" si="487"/>
        <v>0</v>
      </c>
      <c r="AF277" s="16">
        <f t="shared" ref="AF277:AG277" si="488">SUM(AF271:AF276)</f>
        <v>0</v>
      </c>
      <c r="AG277" s="16">
        <f t="shared" si="488"/>
        <v>0</v>
      </c>
      <c r="AH277" s="16">
        <f t="shared" ref="AH277:AI277" si="489">SUM(AH271:AH276)</f>
        <v>0</v>
      </c>
      <c r="AI277" s="16">
        <f t="shared" si="489"/>
        <v>0</v>
      </c>
      <c r="AL277" s="9"/>
      <c r="AM277" s="9"/>
    </row>
    <row r="278" spans="1:39" ht="13.5" customHeight="1" x14ac:dyDescent="0.2">
      <c r="A278" s="79"/>
      <c r="C278" s="8" t="s">
        <v>40</v>
      </c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L278" s="9"/>
      <c r="AM278" s="9"/>
    </row>
    <row r="279" spans="1:39" ht="13.5" customHeight="1" x14ac:dyDescent="0.2">
      <c r="A279" s="79"/>
      <c r="D279" s="1" t="s">
        <v>81</v>
      </c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6">
        <v>0</v>
      </c>
      <c r="Y279" s="16">
        <v>0</v>
      </c>
      <c r="Z279" s="16">
        <v>0</v>
      </c>
      <c r="AA279" s="16">
        <v>0</v>
      </c>
      <c r="AB279" s="16">
        <v>0</v>
      </c>
      <c r="AC279" s="16">
        <v>0</v>
      </c>
      <c r="AD279" s="16">
        <v>0</v>
      </c>
      <c r="AE279" s="16">
        <v>0</v>
      </c>
      <c r="AF279" s="16">
        <v>0</v>
      </c>
      <c r="AG279" s="16">
        <v>0</v>
      </c>
      <c r="AH279" s="16">
        <v>0</v>
      </c>
      <c r="AI279" s="16">
        <v>0</v>
      </c>
      <c r="AL279" s="9"/>
      <c r="AM279" s="9"/>
    </row>
    <row r="280" spans="1:39" ht="13.5" customHeight="1" x14ac:dyDescent="0.2">
      <c r="A280" s="79"/>
      <c r="D280" s="1" t="s">
        <v>82</v>
      </c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7">
        <v>0</v>
      </c>
      <c r="Y280" s="17">
        <v>0</v>
      </c>
      <c r="Z280" s="17">
        <v>0</v>
      </c>
      <c r="AA280" s="17">
        <v>0</v>
      </c>
      <c r="AB280" s="17">
        <v>0</v>
      </c>
      <c r="AC280" s="17">
        <v>0</v>
      </c>
      <c r="AD280" s="17">
        <v>0</v>
      </c>
      <c r="AE280" s="17">
        <v>0</v>
      </c>
      <c r="AF280" s="17">
        <v>0</v>
      </c>
      <c r="AG280" s="17">
        <v>0</v>
      </c>
      <c r="AH280" s="17">
        <v>0</v>
      </c>
      <c r="AI280" s="17">
        <v>0</v>
      </c>
      <c r="AL280" s="9"/>
      <c r="AM280" s="9"/>
    </row>
    <row r="281" spans="1:39" ht="13.5" customHeight="1" x14ac:dyDescent="0.2">
      <c r="A281" s="79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9">
        <f t="shared" ref="X281:AC281" si="490">SUM(X279:X280)</f>
        <v>0</v>
      </c>
      <c r="Y281" s="9">
        <f t="shared" si="490"/>
        <v>0</v>
      </c>
      <c r="Z281" s="9">
        <f t="shared" si="490"/>
        <v>0</v>
      </c>
      <c r="AA281" s="9">
        <f t="shared" si="490"/>
        <v>0</v>
      </c>
      <c r="AB281" s="9">
        <f t="shared" si="490"/>
        <v>0</v>
      </c>
      <c r="AC281" s="9">
        <f t="shared" si="490"/>
        <v>0</v>
      </c>
      <c r="AD281" s="9">
        <f t="shared" ref="AD281:AE281" si="491">SUM(AD279:AD280)</f>
        <v>0</v>
      </c>
      <c r="AE281" s="9">
        <f t="shared" si="491"/>
        <v>0</v>
      </c>
      <c r="AF281" s="9">
        <f t="shared" ref="AF281:AG281" si="492">SUM(AF279:AF280)</f>
        <v>0</v>
      </c>
      <c r="AG281" s="9">
        <f t="shared" si="492"/>
        <v>0</v>
      </c>
      <c r="AH281" s="9">
        <f t="shared" ref="AH281:AI281" si="493">SUM(AH279:AH280)</f>
        <v>0</v>
      </c>
      <c r="AI281" s="9">
        <f t="shared" si="493"/>
        <v>0</v>
      </c>
      <c r="AL281" s="9"/>
      <c r="AM281" s="9"/>
    </row>
    <row r="282" spans="1:39" ht="13.5" customHeight="1" x14ac:dyDescent="0.2">
      <c r="A282" s="79"/>
      <c r="C282" s="8" t="s">
        <v>78</v>
      </c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L282" s="9"/>
      <c r="AM282" s="9"/>
    </row>
    <row r="283" spans="1:39" ht="13.5" customHeight="1" x14ac:dyDescent="0.2">
      <c r="A283" s="79"/>
      <c r="D283" s="1" t="s">
        <v>79</v>
      </c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16">
        <v>0</v>
      </c>
      <c r="Y283" s="16">
        <v>0</v>
      </c>
      <c r="Z283" s="16">
        <v>0</v>
      </c>
      <c r="AA283" s="16">
        <v>0</v>
      </c>
      <c r="AB283" s="16">
        <v>0</v>
      </c>
      <c r="AC283" s="16">
        <v>0</v>
      </c>
      <c r="AD283" s="16">
        <v>0</v>
      </c>
      <c r="AE283" s="16">
        <v>0</v>
      </c>
      <c r="AF283" s="16">
        <v>0</v>
      </c>
      <c r="AG283" s="16">
        <v>0</v>
      </c>
      <c r="AH283" s="16">
        <v>0</v>
      </c>
      <c r="AI283" s="16">
        <v>0</v>
      </c>
      <c r="AL283" s="9"/>
      <c r="AM283" s="9"/>
    </row>
    <row r="284" spans="1:39" ht="13.5" customHeight="1" x14ac:dyDescent="0.2">
      <c r="A284" s="79"/>
      <c r="D284" s="1" t="s">
        <v>43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9">
        <v>0</v>
      </c>
      <c r="Y284" s="9">
        <v>0</v>
      </c>
      <c r="Z284" s="9">
        <v>0</v>
      </c>
      <c r="AA284" s="9">
        <v>0</v>
      </c>
      <c r="AB284" s="9">
        <v>0</v>
      </c>
      <c r="AC284" s="9">
        <v>0</v>
      </c>
      <c r="AD284" s="9">
        <v>0</v>
      </c>
      <c r="AE284" s="9">
        <v>0</v>
      </c>
      <c r="AF284" s="9">
        <v>0</v>
      </c>
      <c r="AG284" s="9">
        <v>0</v>
      </c>
      <c r="AH284" s="9">
        <v>0</v>
      </c>
      <c r="AI284" s="9">
        <v>0</v>
      </c>
      <c r="AL284" s="9"/>
      <c r="AM284" s="9"/>
    </row>
    <row r="285" spans="1:39" ht="13.5" customHeight="1" x14ac:dyDescent="0.2">
      <c r="A285" s="79"/>
      <c r="D285" s="1" t="s">
        <v>46</v>
      </c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9">
        <v>0</v>
      </c>
      <c r="Y285" s="9">
        <v>0</v>
      </c>
      <c r="Z285" s="9">
        <v>0</v>
      </c>
      <c r="AA285" s="9">
        <v>0</v>
      </c>
      <c r="AB285" s="9">
        <v>0</v>
      </c>
      <c r="AC285" s="9">
        <v>0</v>
      </c>
      <c r="AD285" s="9">
        <v>0</v>
      </c>
      <c r="AE285" s="9">
        <v>0</v>
      </c>
      <c r="AF285" s="9">
        <v>0</v>
      </c>
      <c r="AG285" s="9">
        <v>0</v>
      </c>
      <c r="AH285" s="9">
        <v>0</v>
      </c>
      <c r="AI285" s="9">
        <v>0</v>
      </c>
      <c r="AL285" s="9"/>
      <c r="AM285" s="9"/>
    </row>
    <row r="286" spans="1:39" ht="13.5" customHeight="1" x14ac:dyDescent="0.2">
      <c r="A286" s="79"/>
      <c r="D286" s="1" t="s">
        <v>44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9">
        <v>0</v>
      </c>
      <c r="Y286" s="9">
        <v>0</v>
      </c>
      <c r="Z286" s="9">
        <v>0</v>
      </c>
      <c r="AA286" s="9">
        <v>0</v>
      </c>
      <c r="AB286" s="9">
        <v>0</v>
      </c>
      <c r="AC286" s="9">
        <v>0</v>
      </c>
      <c r="AD286" s="9">
        <v>0</v>
      </c>
      <c r="AE286" s="9">
        <v>0</v>
      </c>
      <c r="AF286" s="9">
        <v>0</v>
      </c>
      <c r="AG286" s="9">
        <v>0</v>
      </c>
      <c r="AH286" s="9">
        <v>0</v>
      </c>
      <c r="AI286" s="9">
        <v>0</v>
      </c>
      <c r="AL286" s="9"/>
      <c r="AM286" s="9"/>
    </row>
    <row r="287" spans="1:39" ht="13.5" customHeight="1" x14ac:dyDescent="0.2">
      <c r="A287" s="79"/>
      <c r="D287" s="1" t="s">
        <v>42</v>
      </c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9">
        <v>0</v>
      </c>
      <c r="Y287" s="9">
        <v>0</v>
      </c>
      <c r="Z287" s="9">
        <v>0</v>
      </c>
      <c r="AA287" s="9">
        <v>0</v>
      </c>
      <c r="AB287" s="9">
        <v>0</v>
      </c>
      <c r="AC287" s="9">
        <v>0</v>
      </c>
      <c r="AD287" s="9">
        <v>0</v>
      </c>
      <c r="AE287" s="9">
        <v>0</v>
      </c>
      <c r="AF287" s="9">
        <v>0</v>
      </c>
      <c r="AG287" s="9">
        <v>0</v>
      </c>
      <c r="AH287" s="9">
        <v>0</v>
      </c>
      <c r="AI287" s="9">
        <v>0</v>
      </c>
      <c r="AL287" s="9"/>
      <c r="AM287" s="9"/>
    </row>
    <row r="288" spans="1:39" ht="13.5" customHeight="1" x14ac:dyDescent="0.2">
      <c r="A288" s="79"/>
      <c r="D288" s="1" t="s">
        <v>45</v>
      </c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9">
        <v>0</v>
      </c>
      <c r="Y288" s="9">
        <v>0</v>
      </c>
      <c r="Z288" s="9">
        <v>0</v>
      </c>
      <c r="AA288" s="9">
        <v>0</v>
      </c>
      <c r="AB288" s="9">
        <v>0</v>
      </c>
      <c r="AC288" s="9">
        <v>0</v>
      </c>
      <c r="AD288" s="9">
        <v>0</v>
      </c>
      <c r="AE288" s="9">
        <v>0</v>
      </c>
      <c r="AF288" s="9">
        <v>0</v>
      </c>
      <c r="AG288" s="9">
        <v>0</v>
      </c>
      <c r="AH288" s="9">
        <v>0</v>
      </c>
      <c r="AI288" s="9">
        <v>0</v>
      </c>
      <c r="AL288" s="9"/>
      <c r="AM288" s="9"/>
    </row>
    <row r="289" spans="1:39" ht="13.5" customHeight="1" x14ac:dyDescent="0.2">
      <c r="A289" s="79"/>
      <c r="D289" s="1" t="s">
        <v>41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9">
        <v>0</v>
      </c>
      <c r="Y289" s="9">
        <v>0</v>
      </c>
      <c r="Z289" s="9">
        <v>0</v>
      </c>
      <c r="AA289" s="9">
        <v>0</v>
      </c>
      <c r="AB289" s="9">
        <v>0</v>
      </c>
      <c r="AC289" s="9">
        <v>0</v>
      </c>
      <c r="AD289" s="9">
        <v>0</v>
      </c>
      <c r="AE289" s="9">
        <v>0</v>
      </c>
      <c r="AF289" s="9">
        <v>0</v>
      </c>
      <c r="AG289" s="9">
        <v>0</v>
      </c>
      <c r="AH289" s="9">
        <v>0</v>
      </c>
      <c r="AI289" s="9">
        <v>0</v>
      </c>
      <c r="AL289" s="9"/>
      <c r="AM289" s="9"/>
    </row>
    <row r="290" spans="1:39" ht="13.5" customHeight="1" x14ac:dyDescent="0.2">
      <c r="A290" s="79"/>
      <c r="D290" s="1" t="s">
        <v>80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9">
        <v>0</v>
      </c>
      <c r="Y290" s="9">
        <v>0</v>
      </c>
      <c r="Z290" s="9">
        <v>0</v>
      </c>
      <c r="AA290" s="9">
        <v>0</v>
      </c>
      <c r="AB290" s="9">
        <v>0</v>
      </c>
      <c r="AC290" s="9">
        <v>0</v>
      </c>
      <c r="AD290" s="9">
        <v>0</v>
      </c>
      <c r="AE290" s="9">
        <v>0</v>
      </c>
      <c r="AF290" s="9">
        <v>0</v>
      </c>
      <c r="AG290" s="9">
        <v>0</v>
      </c>
      <c r="AH290" s="9">
        <v>0</v>
      </c>
      <c r="AI290" s="9">
        <v>0</v>
      </c>
      <c r="AL290" s="9"/>
      <c r="AM290" s="9"/>
    </row>
    <row r="291" spans="1:39" ht="13.5" customHeight="1" x14ac:dyDescent="0.2">
      <c r="A291" s="79"/>
      <c r="D291" s="1" t="s">
        <v>47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7">
        <v>0</v>
      </c>
      <c r="Y291" s="17">
        <v>0</v>
      </c>
      <c r="Z291" s="17">
        <v>0</v>
      </c>
      <c r="AA291" s="17">
        <v>0</v>
      </c>
      <c r="AB291" s="17">
        <v>0</v>
      </c>
      <c r="AC291" s="17">
        <v>0</v>
      </c>
      <c r="AD291" s="17">
        <v>0</v>
      </c>
      <c r="AE291" s="17">
        <v>0</v>
      </c>
      <c r="AF291" s="17">
        <v>0</v>
      </c>
      <c r="AG291" s="17">
        <v>0</v>
      </c>
      <c r="AH291" s="17">
        <v>0</v>
      </c>
      <c r="AI291" s="17">
        <v>0</v>
      </c>
      <c r="AL291" s="9"/>
      <c r="AM291" s="9"/>
    </row>
    <row r="292" spans="1:39" ht="13.5" customHeight="1" x14ac:dyDescent="0.2">
      <c r="A292" s="79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6">
        <f t="shared" ref="X292:AC292" si="494">SUM(X283:X291)</f>
        <v>0</v>
      </c>
      <c r="Y292" s="16">
        <f t="shared" si="494"/>
        <v>0</v>
      </c>
      <c r="Z292" s="16">
        <f t="shared" si="494"/>
        <v>0</v>
      </c>
      <c r="AA292" s="16">
        <f t="shared" si="494"/>
        <v>0</v>
      </c>
      <c r="AB292" s="16">
        <f t="shared" si="494"/>
        <v>0</v>
      </c>
      <c r="AC292" s="16">
        <f t="shared" si="494"/>
        <v>0</v>
      </c>
      <c r="AD292" s="16">
        <f t="shared" ref="AD292:AE292" si="495">SUM(AD283:AD291)</f>
        <v>0</v>
      </c>
      <c r="AE292" s="16">
        <f t="shared" si="495"/>
        <v>0</v>
      </c>
      <c r="AF292" s="16">
        <f t="shared" ref="AF292:AG292" si="496">SUM(AF283:AF291)</f>
        <v>0</v>
      </c>
      <c r="AG292" s="16">
        <f t="shared" si="496"/>
        <v>0</v>
      </c>
      <c r="AH292" s="16">
        <f t="shared" ref="AH292:AI292" si="497">SUM(AH283:AH291)</f>
        <v>0</v>
      </c>
      <c r="AI292" s="16">
        <f t="shared" si="497"/>
        <v>0</v>
      </c>
      <c r="AL292" s="9"/>
      <c r="AM292" s="9"/>
    </row>
    <row r="293" spans="1:39" ht="13.5" customHeight="1" x14ac:dyDescent="0.2">
      <c r="A293" s="79"/>
      <c r="C293" s="8" t="s">
        <v>48</v>
      </c>
      <c r="D293" s="8"/>
      <c r="E293" s="15"/>
      <c r="F293" s="15"/>
      <c r="G293" s="15"/>
      <c r="H293" s="15"/>
      <c r="I293" s="15"/>
      <c r="J293" s="15"/>
      <c r="AL293" s="9"/>
      <c r="AM293" s="9"/>
    </row>
    <row r="294" spans="1:39" ht="13.5" customHeight="1" x14ac:dyDescent="0.2">
      <c r="A294" s="79"/>
      <c r="D294" s="1" t="s">
        <v>27</v>
      </c>
      <c r="X294" s="9">
        <v>0</v>
      </c>
      <c r="Y294" s="9">
        <v>0</v>
      </c>
      <c r="Z294" s="9">
        <v>0</v>
      </c>
      <c r="AA294" s="9">
        <v>0</v>
      </c>
      <c r="AB294" s="9">
        <v>0</v>
      </c>
      <c r="AC294" s="9">
        <v>0</v>
      </c>
      <c r="AD294" s="9">
        <v>0</v>
      </c>
      <c r="AE294" s="9">
        <v>0</v>
      </c>
      <c r="AF294" s="9">
        <v>0</v>
      </c>
      <c r="AG294" s="9">
        <v>3</v>
      </c>
      <c r="AH294" s="9">
        <v>4</v>
      </c>
      <c r="AI294" s="9">
        <v>7</v>
      </c>
      <c r="AL294" s="9"/>
      <c r="AM294" s="9"/>
    </row>
    <row r="295" spans="1:39" ht="13.5" customHeight="1" x14ac:dyDescent="0.2">
      <c r="A295" s="79"/>
      <c r="D295" s="1" t="s">
        <v>28</v>
      </c>
      <c r="X295" s="9">
        <v>0</v>
      </c>
      <c r="Y295" s="9">
        <v>0</v>
      </c>
      <c r="Z295" s="9">
        <v>0</v>
      </c>
      <c r="AA295" s="9">
        <v>0</v>
      </c>
      <c r="AB295" s="9">
        <v>0</v>
      </c>
      <c r="AC295" s="9">
        <v>0</v>
      </c>
      <c r="AD295" s="9">
        <v>0</v>
      </c>
      <c r="AE295" s="9">
        <v>0</v>
      </c>
      <c r="AF295" s="9">
        <v>0</v>
      </c>
      <c r="AG295" s="9">
        <v>0</v>
      </c>
      <c r="AH295" s="9">
        <v>0</v>
      </c>
      <c r="AI295" s="9">
        <v>0</v>
      </c>
      <c r="AL295" s="9"/>
      <c r="AM295" s="9"/>
    </row>
    <row r="296" spans="1:39" ht="13.5" customHeight="1" x14ac:dyDescent="0.2">
      <c r="A296" s="79"/>
      <c r="D296" s="1" t="s">
        <v>29</v>
      </c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5">
        <v>0</v>
      </c>
      <c r="Y296" s="5">
        <v>0</v>
      </c>
      <c r="Z296" s="5">
        <v>0</v>
      </c>
      <c r="AA296" s="5">
        <v>0</v>
      </c>
      <c r="AB296" s="5">
        <v>0</v>
      </c>
      <c r="AC296" s="5">
        <v>0</v>
      </c>
      <c r="AD296" s="5">
        <v>0</v>
      </c>
      <c r="AE296" s="5">
        <v>0</v>
      </c>
      <c r="AF296" s="5">
        <v>0</v>
      </c>
      <c r="AG296" s="5">
        <v>0</v>
      </c>
      <c r="AH296" s="5">
        <v>0</v>
      </c>
      <c r="AI296" s="5">
        <v>0</v>
      </c>
      <c r="AL296" s="9"/>
      <c r="AM296" s="9"/>
    </row>
    <row r="297" spans="1:39" ht="13.5" customHeight="1" x14ac:dyDescent="0.2">
      <c r="A297" s="79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9">
        <f t="shared" ref="X297:AC297" si="498">SUM(X294:X296)</f>
        <v>0</v>
      </c>
      <c r="Y297" s="9">
        <f t="shared" si="498"/>
        <v>0</v>
      </c>
      <c r="Z297" s="9">
        <f t="shared" si="498"/>
        <v>0</v>
      </c>
      <c r="AA297" s="9">
        <f t="shared" si="498"/>
        <v>0</v>
      </c>
      <c r="AB297" s="9">
        <f t="shared" si="498"/>
        <v>0</v>
      </c>
      <c r="AC297" s="9">
        <f t="shared" si="498"/>
        <v>0</v>
      </c>
      <c r="AD297" s="9">
        <f t="shared" ref="AD297:AE297" si="499">SUM(AD294:AD296)</f>
        <v>0</v>
      </c>
      <c r="AE297" s="9">
        <f t="shared" si="499"/>
        <v>0</v>
      </c>
      <c r="AF297" s="9">
        <f t="shared" ref="AF297:AG297" si="500">SUM(AF294:AF296)</f>
        <v>0</v>
      </c>
      <c r="AG297" s="9">
        <f t="shared" si="500"/>
        <v>3</v>
      </c>
      <c r="AH297" s="9">
        <f t="shared" ref="AH297" si="501">SUM(AH294:AH296)</f>
        <v>4</v>
      </c>
      <c r="AI297" s="9">
        <f>SUM(AI294:AI296)</f>
        <v>7</v>
      </c>
      <c r="AL297" s="9"/>
      <c r="AM297" s="9"/>
    </row>
    <row r="298" spans="1:39" ht="13.5" customHeight="1" x14ac:dyDescent="0.2">
      <c r="A298" s="79"/>
      <c r="D298" s="2"/>
      <c r="AL298" s="9"/>
      <c r="AM298" s="9"/>
    </row>
    <row r="299" spans="1:39" ht="13.5" customHeight="1" x14ac:dyDescent="0.2">
      <c r="A299" s="79"/>
      <c r="D299" s="2"/>
      <c r="E299" s="18"/>
      <c r="F299" s="18"/>
      <c r="G299" s="18"/>
      <c r="H299" s="18"/>
      <c r="I299" s="18"/>
      <c r="J299" s="18"/>
      <c r="AL299" s="9"/>
      <c r="AM299" s="9"/>
    </row>
    <row r="300" spans="1:39" ht="13.5" customHeight="1" x14ac:dyDescent="0.2">
      <c r="A300" s="79"/>
      <c r="B300" s="4"/>
      <c r="C300" s="4"/>
      <c r="D300" s="4"/>
      <c r="E300" s="13" t="s">
        <v>2</v>
      </c>
      <c r="F300" s="13" t="s">
        <v>3</v>
      </c>
      <c r="G300" s="13" t="s">
        <v>4</v>
      </c>
      <c r="H300" s="13" t="s">
        <v>5</v>
      </c>
      <c r="I300" s="13" t="s">
        <v>6</v>
      </c>
      <c r="J300" s="13" t="s">
        <v>7</v>
      </c>
      <c r="K300" s="13" t="s">
        <v>8</v>
      </c>
      <c r="L300" s="13" t="s">
        <v>9</v>
      </c>
      <c r="M300" s="13" t="s">
        <v>10</v>
      </c>
      <c r="N300" s="13" t="s">
        <v>11</v>
      </c>
      <c r="O300" s="13" t="s">
        <v>12</v>
      </c>
      <c r="P300" s="13" t="s">
        <v>13</v>
      </c>
      <c r="Q300" s="13" t="s">
        <v>14</v>
      </c>
      <c r="R300" s="13" t="s">
        <v>15</v>
      </c>
      <c r="S300" s="13" t="s">
        <v>16</v>
      </c>
      <c r="T300" s="13" t="s">
        <v>17</v>
      </c>
      <c r="U300" s="13" t="s">
        <v>18</v>
      </c>
      <c r="V300" s="13" t="s">
        <v>19</v>
      </c>
      <c r="W300" s="13" t="s">
        <v>20</v>
      </c>
      <c r="X300" s="13" t="s">
        <v>21</v>
      </c>
      <c r="Y300" s="13" t="s">
        <v>22</v>
      </c>
      <c r="Z300" s="13" t="s">
        <v>91</v>
      </c>
      <c r="AA300" s="13" t="s">
        <v>93</v>
      </c>
      <c r="AB300" s="13" t="s">
        <v>94</v>
      </c>
      <c r="AC300" s="13" t="s">
        <v>95</v>
      </c>
      <c r="AD300" s="13" t="s">
        <v>96</v>
      </c>
      <c r="AE300" s="13" t="s">
        <v>98</v>
      </c>
      <c r="AF300" s="13" t="s">
        <v>99</v>
      </c>
      <c r="AG300" s="13" t="s">
        <v>103</v>
      </c>
      <c r="AH300" s="13" t="s">
        <v>104</v>
      </c>
      <c r="AI300" s="13" t="s">
        <v>105</v>
      </c>
      <c r="AL300" s="9"/>
      <c r="AM300" s="9"/>
    </row>
    <row r="301" spans="1:39" ht="13.5" customHeight="1" x14ac:dyDescent="0.2">
      <c r="A301" s="79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L301" s="9"/>
      <c r="AM301" s="9"/>
    </row>
    <row r="302" spans="1:39" ht="13.5" customHeight="1" x14ac:dyDescent="0.2">
      <c r="A302" s="79"/>
      <c r="B302" s="65" t="s">
        <v>49</v>
      </c>
      <c r="C302" s="71"/>
      <c r="D302" s="71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  <c r="AF302" s="74"/>
      <c r="AG302" s="74"/>
      <c r="AH302" s="74"/>
      <c r="AI302" s="74"/>
      <c r="AL302" s="9"/>
      <c r="AM302" s="9"/>
    </row>
    <row r="303" spans="1:39" ht="13.5" customHeight="1" x14ac:dyDescent="0.2">
      <c r="A303" s="79"/>
      <c r="D303" s="1" t="s">
        <v>83</v>
      </c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9">
        <f t="shared" ref="X303:AC303" si="502">X319</f>
        <v>3381</v>
      </c>
      <c r="Y303" s="9">
        <f t="shared" si="502"/>
        <v>3353</v>
      </c>
      <c r="Z303" s="9">
        <f t="shared" si="502"/>
        <v>3324</v>
      </c>
      <c r="AA303" s="9">
        <f t="shared" si="502"/>
        <v>3311</v>
      </c>
      <c r="AB303" s="9">
        <f t="shared" si="502"/>
        <v>3371</v>
      </c>
      <c r="AC303" s="9">
        <f t="shared" si="502"/>
        <v>3556</v>
      </c>
      <c r="AD303" s="9">
        <f t="shared" ref="AD303:AE303" si="503">AD319</f>
        <v>3791</v>
      </c>
      <c r="AE303" s="9">
        <f t="shared" si="503"/>
        <v>3875</v>
      </c>
      <c r="AF303" s="9">
        <f t="shared" ref="AF303:AG303" si="504">AF319</f>
        <v>3848</v>
      </c>
      <c r="AG303" s="9">
        <f t="shared" si="504"/>
        <v>3845</v>
      </c>
      <c r="AH303" s="9">
        <f t="shared" ref="AH303" si="505">AH319</f>
        <v>3916</v>
      </c>
      <c r="AI303" s="9">
        <f>AI319</f>
        <v>4112</v>
      </c>
      <c r="AL303" s="9"/>
      <c r="AM303" s="9"/>
    </row>
    <row r="304" spans="1:39" ht="13.5" customHeight="1" x14ac:dyDescent="0.2">
      <c r="A304" s="79"/>
      <c r="D304" s="1" t="s">
        <v>85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5">
        <f t="shared" ref="X304:AC304" si="506">X333</f>
        <v>1671</v>
      </c>
      <c r="Y304" s="5">
        <f t="shared" si="506"/>
        <v>1780</v>
      </c>
      <c r="Z304" s="5">
        <f t="shared" si="506"/>
        <v>1779</v>
      </c>
      <c r="AA304" s="5">
        <f t="shared" si="506"/>
        <v>1867</v>
      </c>
      <c r="AB304" s="5">
        <f t="shared" si="506"/>
        <v>1973</v>
      </c>
      <c r="AC304" s="5">
        <f t="shared" si="506"/>
        <v>2179</v>
      </c>
      <c r="AD304" s="5">
        <f t="shared" ref="AD304:AE304" si="507">AD333</f>
        <v>2443</v>
      </c>
      <c r="AE304" s="5">
        <f t="shared" si="507"/>
        <v>2405</v>
      </c>
      <c r="AF304" s="5">
        <f t="shared" ref="AF304:AG304" si="508">AF333</f>
        <v>2463</v>
      </c>
      <c r="AG304" s="5">
        <f t="shared" si="508"/>
        <v>2480</v>
      </c>
      <c r="AH304" s="5">
        <f t="shared" ref="AH304:AI304" si="509">AH333</f>
        <v>2423</v>
      </c>
      <c r="AI304" s="5">
        <f t="shared" si="509"/>
        <v>2640</v>
      </c>
      <c r="AL304" s="9"/>
      <c r="AM304" s="9"/>
    </row>
    <row r="305" spans="1:39" ht="13.5" customHeight="1" x14ac:dyDescent="0.2">
      <c r="A305" s="79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9">
        <f t="shared" ref="X305:AC305" si="510">SUM(X303:X304)</f>
        <v>5052</v>
      </c>
      <c r="Y305" s="9">
        <f t="shared" si="510"/>
        <v>5133</v>
      </c>
      <c r="Z305" s="9">
        <f t="shared" si="510"/>
        <v>5103</v>
      </c>
      <c r="AA305" s="9">
        <f t="shared" si="510"/>
        <v>5178</v>
      </c>
      <c r="AB305" s="9">
        <f t="shared" si="510"/>
        <v>5344</v>
      </c>
      <c r="AC305" s="9">
        <f t="shared" si="510"/>
        <v>5735</v>
      </c>
      <c r="AD305" s="9">
        <f t="shared" ref="AD305:AE305" si="511">SUM(AD303:AD304)</f>
        <v>6234</v>
      </c>
      <c r="AE305" s="9">
        <f t="shared" si="511"/>
        <v>6280</v>
      </c>
      <c r="AF305" s="9">
        <f t="shared" ref="AF305:AG305" si="512">SUM(AF303:AF304)</f>
        <v>6311</v>
      </c>
      <c r="AG305" s="9">
        <f t="shared" si="512"/>
        <v>6325</v>
      </c>
      <c r="AH305" s="9">
        <f t="shared" ref="AH305:AI305" si="513">SUM(AH303:AH304)</f>
        <v>6339</v>
      </c>
      <c r="AI305" s="9">
        <f t="shared" si="513"/>
        <v>6752</v>
      </c>
      <c r="AL305" s="9"/>
      <c r="AM305" s="9"/>
    </row>
    <row r="306" spans="1:39" ht="13.5" customHeight="1" x14ac:dyDescent="0.2">
      <c r="A306" s="79"/>
      <c r="C306" s="8" t="s">
        <v>50</v>
      </c>
      <c r="D306" s="8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AL306" s="9"/>
      <c r="AM306" s="9"/>
    </row>
    <row r="307" spans="1:39" ht="13.5" customHeight="1" x14ac:dyDescent="0.2">
      <c r="A307" s="79"/>
      <c r="D307" s="1" t="s">
        <v>51</v>
      </c>
      <c r="X307" s="9">
        <v>0</v>
      </c>
      <c r="Y307" s="9">
        <v>0</v>
      </c>
      <c r="Z307" s="9">
        <v>0</v>
      </c>
      <c r="AA307" s="9">
        <v>0</v>
      </c>
      <c r="AB307" s="9">
        <v>0</v>
      </c>
      <c r="AC307" s="9">
        <v>0</v>
      </c>
      <c r="AD307" s="9">
        <v>0</v>
      </c>
      <c r="AE307" s="9">
        <v>0</v>
      </c>
      <c r="AF307" s="9">
        <v>0</v>
      </c>
      <c r="AG307" s="9">
        <v>0</v>
      </c>
      <c r="AH307" s="9">
        <v>0</v>
      </c>
      <c r="AI307" s="9">
        <v>0</v>
      </c>
      <c r="AL307" s="9"/>
      <c r="AM307" s="9"/>
    </row>
    <row r="308" spans="1:39" ht="13.5" customHeight="1" x14ac:dyDescent="0.2">
      <c r="A308" s="79"/>
      <c r="D308" s="1" t="s">
        <v>52</v>
      </c>
      <c r="X308" s="9">
        <v>3</v>
      </c>
      <c r="Y308" s="9">
        <v>6</v>
      </c>
      <c r="Z308" s="9">
        <v>4</v>
      </c>
      <c r="AA308" s="9">
        <v>4</v>
      </c>
      <c r="AB308" s="9">
        <v>2</v>
      </c>
      <c r="AC308" s="9">
        <v>3</v>
      </c>
      <c r="AD308" s="9">
        <v>4</v>
      </c>
      <c r="AE308" s="9">
        <v>4</v>
      </c>
      <c r="AF308" s="9">
        <v>6</v>
      </c>
      <c r="AG308" s="9">
        <v>7</v>
      </c>
      <c r="AH308" s="9">
        <v>7</v>
      </c>
      <c r="AI308" s="9">
        <v>8</v>
      </c>
      <c r="AL308" s="9"/>
      <c r="AM308" s="9"/>
    </row>
    <row r="309" spans="1:39" ht="13.5" customHeight="1" x14ac:dyDescent="0.2">
      <c r="A309" s="79"/>
      <c r="D309" s="1" t="s">
        <v>53</v>
      </c>
      <c r="X309" s="9">
        <v>181</v>
      </c>
      <c r="Y309" s="9">
        <v>143</v>
      </c>
      <c r="Z309" s="9">
        <v>156</v>
      </c>
      <c r="AA309" s="9">
        <v>142</v>
      </c>
      <c r="AB309" s="9">
        <v>136</v>
      </c>
      <c r="AC309" s="9">
        <v>147</v>
      </c>
      <c r="AD309" s="9">
        <v>169</v>
      </c>
      <c r="AE309" s="9">
        <v>202</v>
      </c>
      <c r="AF309" s="9">
        <v>194</v>
      </c>
      <c r="AG309" s="9">
        <v>193</v>
      </c>
      <c r="AH309" s="9">
        <v>199</v>
      </c>
      <c r="AI309" s="9">
        <v>205</v>
      </c>
      <c r="AL309" s="9"/>
      <c r="AM309" s="9"/>
    </row>
    <row r="310" spans="1:39" ht="13.5" customHeight="1" x14ac:dyDescent="0.2">
      <c r="A310" s="79"/>
      <c r="D310" s="1" t="s">
        <v>54</v>
      </c>
      <c r="X310" s="9">
        <v>120</v>
      </c>
      <c r="Y310" s="9">
        <v>129</v>
      </c>
      <c r="Z310" s="9">
        <v>118</v>
      </c>
      <c r="AA310" s="9">
        <v>106</v>
      </c>
      <c r="AB310" s="9">
        <v>113</v>
      </c>
      <c r="AC310" s="9">
        <v>146</v>
      </c>
      <c r="AD310" s="9">
        <v>155</v>
      </c>
      <c r="AE310" s="9">
        <v>162</v>
      </c>
      <c r="AF310" s="9">
        <v>124</v>
      </c>
      <c r="AG310" s="9">
        <v>136</v>
      </c>
      <c r="AH310" s="9">
        <v>139</v>
      </c>
      <c r="AI310" s="9">
        <v>142</v>
      </c>
      <c r="AL310" s="9"/>
      <c r="AM310" s="9"/>
    </row>
    <row r="311" spans="1:39" ht="13.5" customHeight="1" x14ac:dyDescent="0.2">
      <c r="A311" s="79"/>
      <c r="D311" s="1" t="s">
        <v>86</v>
      </c>
      <c r="X311" s="9">
        <v>114</v>
      </c>
      <c r="Y311" s="9">
        <v>42</v>
      </c>
      <c r="Z311" s="9">
        <v>51</v>
      </c>
      <c r="AA311" s="9">
        <v>39</v>
      </c>
      <c r="AB311" s="9">
        <v>38</v>
      </c>
      <c r="AC311" s="9">
        <v>39</v>
      </c>
      <c r="AD311" s="9">
        <v>53</v>
      </c>
      <c r="AE311" s="9">
        <v>42</v>
      </c>
      <c r="AF311" s="9">
        <v>43</v>
      </c>
      <c r="AG311" s="9">
        <v>49</v>
      </c>
      <c r="AH311" s="9">
        <v>54</v>
      </c>
      <c r="AI311" s="9">
        <v>89</v>
      </c>
      <c r="AL311" s="9"/>
      <c r="AM311" s="9"/>
    </row>
    <row r="312" spans="1:39" ht="13.5" customHeight="1" x14ac:dyDescent="0.2">
      <c r="A312" s="79"/>
      <c r="D312" s="1" t="s">
        <v>55</v>
      </c>
      <c r="X312" s="9">
        <v>81</v>
      </c>
      <c r="Y312" s="9">
        <v>80</v>
      </c>
      <c r="Z312" s="9">
        <v>82</v>
      </c>
      <c r="AA312" s="9">
        <v>79</v>
      </c>
      <c r="AB312" s="9">
        <v>82</v>
      </c>
      <c r="AC312" s="9">
        <v>100</v>
      </c>
      <c r="AD312" s="9">
        <v>110</v>
      </c>
      <c r="AE312" s="9">
        <v>115</v>
      </c>
      <c r="AF312" s="9">
        <v>114</v>
      </c>
      <c r="AG312" s="9">
        <v>115</v>
      </c>
      <c r="AH312" s="9">
        <v>110</v>
      </c>
      <c r="AI312" s="9">
        <v>115</v>
      </c>
      <c r="AL312" s="9"/>
      <c r="AM312" s="9"/>
    </row>
    <row r="313" spans="1:39" ht="13.5" customHeight="1" x14ac:dyDescent="0.2">
      <c r="A313" s="79"/>
      <c r="D313" s="1" t="s">
        <v>56</v>
      </c>
      <c r="X313" s="9">
        <v>1558</v>
      </c>
      <c r="Y313" s="9">
        <v>1669</v>
      </c>
      <c r="Z313" s="9">
        <v>1657</v>
      </c>
      <c r="AA313" s="9">
        <v>1755</v>
      </c>
      <c r="AB313" s="9">
        <v>1834</v>
      </c>
      <c r="AC313" s="9">
        <v>1886</v>
      </c>
      <c r="AD313" s="9">
        <v>1930</v>
      </c>
      <c r="AE313" s="9">
        <v>2000</v>
      </c>
      <c r="AF313" s="9">
        <v>2062</v>
      </c>
      <c r="AG313" s="9">
        <v>2090</v>
      </c>
      <c r="AH313" s="9">
        <v>2115</v>
      </c>
      <c r="AI313" s="9">
        <v>2195</v>
      </c>
      <c r="AL313" s="9"/>
      <c r="AM313" s="9"/>
    </row>
    <row r="314" spans="1:39" ht="13.5" customHeight="1" x14ac:dyDescent="0.2">
      <c r="A314" s="79"/>
      <c r="D314" s="1" t="s">
        <v>57</v>
      </c>
      <c r="X314" s="9">
        <v>555</v>
      </c>
      <c r="Y314" s="9">
        <v>574</v>
      </c>
      <c r="Z314" s="9">
        <v>566</v>
      </c>
      <c r="AA314" s="9">
        <v>515</v>
      </c>
      <c r="AB314" s="9">
        <v>514</v>
      </c>
      <c r="AC314" s="9">
        <v>565</v>
      </c>
      <c r="AD314" s="9">
        <v>650</v>
      </c>
      <c r="AE314" s="9">
        <v>647</v>
      </c>
      <c r="AF314" s="9">
        <v>599</v>
      </c>
      <c r="AG314" s="9">
        <v>517</v>
      </c>
      <c r="AH314" s="9">
        <v>515</v>
      </c>
      <c r="AI314" s="9">
        <v>518</v>
      </c>
      <c r="AL314" s="9"/>
      <c r="AM314" s="9"/>
    </row>
    <row r="315" spans="1:39" ht="13.5" customHeight="1" x14ac:dyDescent="0.2">
      <c r="A315" s="79"/>
      <c r="D315" s="1" t="s">
        <v>58</v>
      </c>
      <c r="X315" s="9">
        <v>3</v>
      </c>
      <c r="Y315" s="9">
        <v>4</v>
      </c>
      <c r="Z315" s="9">
        <v>3</v>
      </c>
      <c r="AA315" s="9">
        <v>2</v>
      </c>
      <c r="AB315" s="9">
        <v>2</v>
      </c>
      <c r="AC315" s="9">
        <v>2</v>
      </c>
      <c r="AD315" s="9">
        <v>1</v>
      </c>
      <c r="AE315" s="9">
        <v>3</v>
      </c>
      <c r="AF315" s="9">
        <v>2</v>
      </c>
      <c r="AG315" s="9">
        <v>2</v>
      </c>
      <c r="AH315" s="9">
        <v>3</v>
      </c>
      <c r="AI315" s="9">
        <v>4</v>
      </c>
      <c r="AL315" s="9"/>
      <c r="AM315" s="9"/>
    </row>
    <row r="316" spans="1:39" ht="13.5" customHeight="1" x14ac:dyDescent="0.2">
      <c r="A316" s="79"/>
      <c r="D316" s="1" t="s">
        <v>59</v>
      </c>
      <c r="X316" s="9">
        <v>619</v>
      </c>
      <c r="Y316" s="9">
        <v>570</v>
      </c>
      <c r="Z316" s="9">
        <v>554</v>
      </c>
      <c r="AA316" s="9">
        <v>561</v>
      </c>
      <c r="AB316" s="9">
        <v>537</v>
      </c>
      <c r="AC316" s="9">
        <v>547</v>
      </c>
      <c r="AD316" s="9">
        <v>574</v>
      </c>
      <c r="AE316" s="9">
        <v>549</v>
      </c>
      <c r="AF316" s="9">
        <v>559</v>
      </c>
      <c r="AG316" s="9">
        <v>568</v>
      </c>
      <c r="AH316" s="9">
        <v>609</v>
      </c>
      <c r="AI316" s="9">
        <v>662</v>
      </c>
      <c r="AL316" s="9"/>
      <c r="AM316" s="9"/>
    </row>
    <row r="317" spans="1:39" ht="13.5" customHeight="1" x14ac:dyDescent="0.2">
      <c r="A317" s="79"/>
      <c r="D317" s="1" t="s">
        <v>60</v>
      </c>
      <c r="X317" s="9">
        <v>136</v>
      </c>
      <c r="Y317" s="9">
        <v>129</v>
      </c>
      <c r="Z317" s="9">
        <v>123</v>
      </c>
      <c r="AA317" s="9">
        <v>99</v>
      </c>
      <c r="AB317" s="9">
        <v>99</v>
      </c>
      <c r="AC317" s="9">
        <v>107</v>
      </c>
      <c r="AD317" s="9">
        <v>104</v>
      </c>
      <c r="AE317" s="9">
        <v>106</v>
      </c>
      <c r="AF317" s="9">
        <v>99</v>
      </c>
      <c r="AG317" s="9">
        <v>108</v>
      </c>
      <c r="AH317" s="9">
        <v>104</v>
      </c>
      <c r="AI317" s="9">
        <v>106</v>
      </c>
      <c r="AL317" s="9"/>
      <c r="AM317" s="9"/>
    </row>
    <row r="318" spans="1:39" ht="13.5" customHeight="1" x14ac:dyDescent="0.2">
      <c r="A318" s="79"/>
      <c r="D318" s="1" t="s">
        <v>61</v>
      </c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5">
        <v>11</v>
      </c>
      <c r="Y318" s="5">
        <v>7</v>
      </c>
      <c r="Z318" s="5">
        <v>10</v>
      </c>
      <c r="AA318" s="5">
        <v>9</v>
      </c>
      <c r="AB318" s="5">
        <v>14</v>
      </c>
      <c r="AC318" s="5">
        <v>14</v>
      </c>
      <c r="AD318" s="5">
        <v>41</v>
      </c>
      <c r="AE318" s="5">
        <v>45</v>
      </c>
      <c r="AF318" s="5">
        <v>46</v>
      </c>
      <c r="AG318" s="5">
        <v>60</v>
      </c>
      <c r="AH318" s="5">
        <v>61</v>
      </c>
      <c r="AI318" s="5">
        <v>68</v>
      </c>
      <c r="AL318" s="9"/>
      <c r="AM318" s="9"/>
    </row>
    <row r="319" spans="1:39" ht="13.5" customHeight="1" x14ac:dyDescent="0.2">
      <c r="A319" s="79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9">
        <f t="shared" ref="X319:AC319" si="514">SUM(X307:X318)</f>
        <v>3381</v>
      </c>
      <c r="Y319" s="9">
        <f t="shared" si="514"/>
        <v>3353</v>
      </c>
      <c r="Z319" s="9">
        <f t="shared" si="514"/>
        <v>3324</v>
      </c>
      <c r="AA319" s="9">
        <f t="shared" si="514"/>
        <v>3311</v>
      </c>
      <c r="AB319" s="9">
        <f t="shared" si="514"/>
        <v>3371</v>
      </c>
      <c r="AC319" s="9">
        <f t="shared" si="514"/>
        <v>3556</v>
      </c>
      <c r="AD319" s="9">
        <f t="shared" ref="AD319:AE319" si="515">SUM(AD307:AD318)</f>
        <v>3791</v>
      </c>
      <c r="AE319" s="9">
        <f t="shared" si="515"/>
        <v>3875</v>
      </c>
      <c r="AF319" s="9">
        <f t="shared" ref="AF319:AG319" si="516">SUM(AF307:AF318)</f>
        <v>3848</v>
      </c>
      <c r="AG319" s="9">
        <f t="shared" si="516"/>
        <v>3845</v>
      </c>
      <c r="AH319" s="9">
        <f t="shared" ref="AH319:AI319" si="517">SUM(AH307:AH318)</f>
        <v>3916</v>
      </c>
      <c r="AI319" s="9">
        <f t="shared" si="517"/>
        <v>4112</v>
      </c>
      <c r="AL319" s="9"/>
      <c r="AM319" s="9"/>
    </row>
    <row r="320" spans="1:39" ht="13.5" customHeight="1" x14ac:dyDescent="0.2">
      <c r="A320" s="79"/>
      <c r="C320" s="8" t="s">
        <v>62</v>
      </c>
      <c r="D320" s="8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AL320" s="9"/>
      <c r="AM320" s="9"/>
    </row>
    <row r="321" spans="1:39" ht="13.5" customHeight="1" x14ac:dyDescent="0.2">
      <c r="A321" s="79"/>
      <c r="D321" s="1" t="s">
        <v>51</v>
      </c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9">
        <v>0</v>
      </c>
      <c r="Y321" s="9">
        <v>0</v>
      </c>
      <c r="Z321" s="9">
        <v>0</v>
      </c>
      <c r="AA321" s="9">
        <v>0</v>
      </c>
      <c r="AB321" s="9">
        <v>0</v>
      </c>
      <c r="AC321" s="9">
        <v>0</v>
      </c>
      <c r="AD321" s="9">
        <v>0</v>
      </c>
      <c r="AE321" s="9">
        <v>0</v>
      </c>
      <c r="AF321" s="9">
        <v>0</v>
      </c>
      <c r="AG321" s="9">
        <v>0</v>
      </c>
      <c r="AH321" s="9">
        <v>0</v>
      </c>
      <c r="AI321" s="9">
        <v>0</v>
      </c>
      <c r="AL321" s="9"/>
      <c r="AM321" s="9"/>
    </row>
    <row r="322" spans="1:39" ht="13.5" customHeight="1" x14ac:dyDescent="0.2">
      <c r="A322" s="79"/>
      <c r="D322" s="1" t="s">
        <v>52</v>
      </c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9">
        <v>0</v>
      </c>
      <c r="Y322" s="9">
        <v>0</v>
      </c>
      <c r="Z322" s="9">
        <v>0</v>
      </c>
      <c r="AA322" s="9">
        <v>0</v>
      </c>
      <c r="AB322" s="9">
        <v>1</v>
      </c>
      <c r="AC322" s="9">
        <v>0</v>
      </c>
      <c r="AD322" s="9">
        <v>0</v>
      </c>
      <c r="AE322" s="9">
        <v>0</v>
      </c>
      <c r="AF322" s="9">
        <v>0</v>
      </c>
      <c r="AG322" s="9">
        <v>0</v>
      </c>
      <c r="AH322" s="9">
        <v>0</v>
      </c>
      <c r="AI322" s="9">
        <v>1</v>
      </c>
      <c r="AL322" s="9"/>
      <c r="AM322" s="9"/>
    </row>
    <row r="323" spans="1:39" ht="13.5" customHeight="1" x14ac:dyDescent="0.2">
      <c r="A323" s="79"/>
      <c r="D323" s="1" t="s">
        <v>53</v>
      </c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9">
        <v>12</v>
      </c>
      <c r="Y323" s="9">
        <v>7</v>
      </c>
      <c r="Z323" s="9">
        <v>5</v>
      </c>
      <c r="AA323" s="9">
        <v>5</v>
      </c>
      <c r="AB323" s="9">
        <v>1</v>
      </c>
      <c r="AC323" s="9">
        <v>0</v>
      </c>
      <c r="AD323" s="9">
        <v>0</v>
      </c>
      <c r="AE323" s="9">
        <v>3</v>
      </c>
      <c r="AF323" s="9">
        <v>2</v>
      </c>
      <c r="AG323" s="9">
        <v>3</v>
      </c>
      <c r="AH323" s="9">
        <v>2</v>
      </c>
      <c r="AI323" s="9">
        <v>5</v>
      </c>
      <c r="AL323" s="9"/>
      <c r="AM323" s="9"/>
    </row>
    <row r="324" spans="1:39" ht="13.5" customHeight="1" x14ac:dyDescent="0.2">
      <c r="A324" s="79"/>
      <c r="D324" s="1" t="s">
        <v>54</v>
      </c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9">
        <v>3</v>
      </c>
      <c r="Y324" s="9">
        <v>5</v>
      </c>
      <c r="Z324" s="9">
        <v>4</v>
      </c>
      <c r="AA324" s="9">
        <v>4</v>
      </c>
      <c r="AB324" s="9">
        <v>6</v>
      </c>
      <c r="AC324" s="9">
        <v>11</v>
      </c>
      <c r="AD324" s="9">
        <v>18</v>
      </c>
      <c r="AE324" s="9">
        <v>17</v>
      </c>
      <c r="AF324" s="9">
        <v>5</v>
      </c>
      <c r="AG324" s="9">
        <v>5</v>
      </c>
      <c r="AH324" s="9">
        <v>4</v>
      </c>
      <c r="AI324" s="9">
        <v>2</v>
      </c>
      <c r="AL324" s="9"/>
      <c r="AM324" s="9"/>
    </row>
    <row r="325" spans="1:39" ht="13.5" customHeight="1" x14ac:dyDescent="0.2">
      <c r="A325" s="79"/>
      <c r="D325" s="1" t="s">
        <v>86</v>
      </c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9">
        <v>4</v>
      </c>
      <c r="Y325" s="9">
        <v>5</v>
      </c>
      <c r="Z325" s="9">
        <v>5</v>
      </c>
      <c r="AA325" s="9">
        <v>4</v>
      </c>
      <c r="AB325" s="9">
        <v>4</v>
      </c>
      <c r="AC325" s="9">
        <v>4</v>
      </c>
      <c r="AD325" s="9">
        <v>31</v>
      </c>
      <c r="AE325" s="9">
        <v>32</v>
      </c>
      <c r="AF325" s="9">
        <v>134</v>
      </c>
      <c r="AG325" s="9">
        <v>2</v>
      </c>
      <c r="AH325" s="9">
        <v>3</v>
      </c>
      <c r="AI325" s="9">
        <v>6</v>
      </c>
      <c r="AL325" s="9"/>
      <c r="AM325" s="9"/>
    </row>
    <row r="326" spans="1:39" ht="13.5" customHeight="1" x14ac:dyDescent="0.2">
      <c r="A326" s="79"/>
      <c r="D326" s="1" t="s">
        <v>55</v>
      </c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9">
        <v>25</v>
      </c>
      <c r="Y326" s="9">
        <v>24</v>
      </c>
      <c r="Z326" s="9">
        <v>23</v>
      </c>
      <c r="AA326" s="9">
        <v>23</v>
      </c>
      <c r="AB326" s="9">
        <v>20</v>
      </c>
      <c r="AC326" s="9">
        <v>19</v>
      </c>
      <c r="AD326" s="9">
        <v>22</v>
      </c>
      <c r="AE326" s="9">
        <v>18</v>
      </c>
      <c r="AF326" s="9">
        <v>22</v>
      </c>
      <c r="AG326" s="9">
        <v>26</v>
      </c>
      <c r="AH326" s="9">
        <v>22</v>
      </c>
      <c r="AI326" s="9">
        <v>24</v>
      </c>
      <c r="AL326" s="9"/>
      <c r="AM326" s="9"/>
    </row>
    <row r="327" spans="1:39" ht="13.5" customHeight="1" x14ac:dyDescent="0.2">
      <c r="A327" s="79"/>
      <c r="D327" s="1" t="s">
        <v>56</v>
      </c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9">
        <v>1301</v>
      </c>
      <c r="Y327" s="9">
        <v>1381</v>
      </c>
      <c r="Z327" s="9">
        <v>1394</v>
      </c>
      <c r="AA327" s="9">
        <v>1399</v>
      </c>
      <c r="AB327" s="9">
        <v>1449</v>
      </c>
      <c r="AC327" s="9">
        <v>1530</v>
      </c>
      <c r="AD327" s="9">
        <v>1577</v>
      </c>
      <c r="AE327" s="9">
        <v>1599</v>
      </c>
      <c r="AF327" s="9">
        <v>1618</v>
      </c>
      <c r="AG327" s="9">
        <v>1587</v>
      </c>
      <c r="AH327" s="9">
        <v>1436</v>
      </c>
      <c r="AI327" s="9">
        <v>1532</v>
      </c>
      <c r="AL327" s="9"/>
      <c r="AM327" s="9"/>
    </row>
    <row r="328" spans="1:39" ht="13.5" customHeight="1" x14ac:dyDescent="0.2">
      <c r="A328" s="79"/>
      <c r="D328" s="1" t="s">
        <v>57</v>
      </c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9">
        <v>192</v>
      </c>
      <c r="Y328" s="9">
        <v>243</v>
      </c>
      <c r="Z328" s="9">
        <v>257</v>
      </c>
      <c r="AA328" s="9">
        <v>334</v>
      </c>
      <c r="AB328" s="9">
        <v>401</v>
      </c>
      <c r="AC328" s="9">
        <v>483</v>
      </c>
      <c r="AD328" s="9">
        <v>645</v>
      </c>
      <c r="AE328" s="9">
        <v>586</v>
      </c>
      <c r="AF328" s="9">
        <v>548</v>
      </c>
      <c r="AG328" s="9">
        <v>694</v>
      </c>
      <c r="AH328" s="9">
        <v>765</v>
      </c>
      <c r="AI328" s="9">
        <v>891</v>
      </c>
      <c r="AL328" s="9"/>
      <c r="AM328" s="9"/>
    </row>
    <row r="329" spans="1:39" ht="13.5" customHeight="1" x14ac:dyDescent="0.2">
      <c r="A329" s="79"/>
      <c r="D329" s="1" t="s">
        <v>58</v>
      </c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9">
        <v>2</v>
      </c>
      <c r="Y329" s="9">
        <v>2</v>
      </c>
      <c r="Z329" s="9">
        <v>2</v>
      </c>
      <c r="AA329" s="9">
        <v>0</v>
      </c>
      <c r="AB329" s="9">
        <v>0</v>
      </c>
      <c r="AC329" s="9">
        <v>2</v>
      </c>
      <c r="AD329" s="9">
        <v>3</v>
      </c>
      <c r="AE329" s="9">
        <v>3</v>
      </c>
      <c r="AF329" s="9">
        <v>3</v>
      </c>
      <c r="AG329" s="9">
        <v>3</v>
      </c>
      <c r="AH329" s="9">
        <v>3</v>
      </c>
      <c r="AI329" s="9">
        <v>2</v>
      </c>
      <c r="AL329" s="9"/>
      <c r="AM329" s="9"/>
    </row>
    <row r="330" spans="1:39" ht="13.5" customHeight="1" x14ac:dyDescent="0.2">
      <c r="A330" s="79"/>
      <c r="D330" s="1" t="s">
        <v>59</v>
      </c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9">
        <v>125</v>
      </c>
      <c r="Y330" s="9">
        <v>110</v>
      </c>
      <c r="Z330" s="9">
        <v>86</v>
      </c>
      <c r="AA330" s="9">
        <v>95</v>
      </c>
      <c r="AB330" s="9">
        <v>86</v>
      </c>
      <c r="AC330" s="9">
        <v>124</v>
      </c>
      <c r="AD330" s="9">
        <v>137</v>
      </c>
      <c r="AE330" s="9">
        <v>137</v>
      </c>
      <c r="AF330" s="9">
        <v>127</v>
      </c>
      <c r="AG330" s="9">
        <v>146</v>
      </c>
      <c r="AH330" s="9">
        <v>174</v>
      </c>
      <c r="AI330" s="9">
        <v>161</v>
      </c>
      <c r="AL330" s="9"/>
      <c r="AM330" s="9"/>
    </row>
    <row r="331" spans="1:39" ht="13.5" customHeight="1" x14ac:dyDescent="0.2">
      <c r="A331" s="79"/>
      <c r="D331" s="1" t="s">
        <v>60</v>
      </c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9">
        <v>6</v>
      </c>
      <c r="Y331" s="9">
        <v>1</v>
      </c>
      <c r="Z331" s="9">
        <v>2</v>
      </c>
      <c r="AA331" s="9">
        <v>2</v>
      </c>
      <c r="AB331" s="9">
        <v>3</v>
      </c>
      <c r="AC331" s="9">
        <v>5</v>
      </c>
      <c r="AD331" s="9">
        <v>5</v>
      </c>
      <c r="AE331" s="9">
        <v>6</v>
      </c>
      <c r="AF331" s="9">
        <v>2</v>
      </c>
      <c r="AG331" s="9">
        <v>5</v>
      </c>
      <c r="AH331" s="9">
        <v>2</v>
      </c>
      <c r="AI331" s="9">
        <v>2</v>
      </c>
      <c r="AL331" s="9"/>
      <c r="AM331" s="9"/>
    </row>
    <row r="332" spans="1:39" ht="13.5" customHeight="1" x14ac:dyDescent="0.2">
      <c r="A332" s="79"/>
      <c r="D332" s="1" t="s">
        <v>61</v>
      </c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5">
        <v>1</v>
      </c>
      <c r="Y332" s="5">
        <v>2</v>
      </c>
      <c r="Z332" s="5">
        <v>1</v>
      </c>
      <c r="AA332" s="5">
        <v>1</v>
      </c>
      <c r="AB332" s="5">
        <v>2</v>
      </c>
      <c r="AC332" s="5">
        <v>1</v>
      </c>
      <c r="AD332" s="5">
        <v>5</v>
      </c>
      <c r="AE332" s="5">
        <v>4</v>
      </c>
      <c r="AF332" s="5">
        <v>2</v>
      </c>
      <c r="AG332" s="5">
        <v>9</v>
      </c>
      <c r="AH332" s="5">
        <v>12</v>
      </c>
      <c r="AI332" s="5">
        <v>14</v>
      </c>
      <c r="AL332" s="9"/>
      <c r="AM332" s="9"/>
    </row>
    <row r="333" spans="1:39" ht="13.5" customHeight="1" x14ac:dyDescent="0.2">
      <c r="A333" s="79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9">
        <f t="shared" ref="X333:AC333" si="518">SUM(X321:X332)</f>
        <v>1671</v>
      </c>
      <c r="Y333" s="9">
        <f t="shared" si="518"/>
        <v>1780</v>
      </c>
      <c r="Z333" s="9">
        <f t="shared" si="518"/>
        <v>1779</v>
      </c>
      <c r="AA333" s="9">
        <f t="shared" si="518"/>
        <v>1867</v>
      </c>
      <c r="AB333" s="9">
        <f t="shared" si="518"/>
        <v>1973</v>
      </c>
      <c r="AC333" s="9">
        <f t="shared" si="518"/>
        <v>2179</v>
      </c>
      <c r="AD333" s="9">
        <f t="shared" ref="AD333:AE333" si="519">SUM(AD321:AD332)</f>
        <v>2443</v>
      </c>
      <c r="AE333" s="9">
        <f t="shared" si="519"/>
        <v>2405</v>
      </c>
      <c r="AF333" s="9">
        <f t="shared" ref="AF333:AG333" si="520">SUM(AF321:AF332)</f>
        <v>2463</v>
      </c>
      <c r="AG333" s="9">
        <f t="shared" si="520"/>
        <v>2480</v>
      </c>
      <c r="AH333" s="9">
        <f t="shared" ref="AH333:AI333" si="521">SUM(AH321:AH332)</f>
        <v>2423</v>
      </c>
      <c r="AI333" s="9">
        <f t="shared" si="521"/>
        <v>2640</v>
      </c>
      <c r="AL333" s="9"/>
      <c r="AM333" s="9"/>
    </row>
    <row r="334" spans="1:39" ht="13.5" customHeight="1" x14ac:dyDescent="0.2">
      <c r="A334" s="79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AL334" s="9"/>
      <c r="AM334" s="9"/>
    </row>
    <row r="335" spans="1:39" ht="13.5" customHeight="1" x14ac:dyDescent="0.2">
      <c r="A335" s="79"/>
      <c r="B335" s="65" t="s">
        <v>63</v>
      </c>
      <c r="C335" s="71"/>
      <c r="D335" s="71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  <c r="AF335" s="74"/>
      <c r="AG335" s="74"/>
      <c r="AH335" s="74"/>
      <c r="AI335" s="74"/>
      <c r="AL335" s="9"/>
      <c r="AM335" s="9"/>
    </row>
    <row r="336" spans="1:39" ht="13.5" customHeight="1" x14ac:dyDescent="0.2">
      <c r="A336" s="79"/>
      <c r="D336" s="1" t="s">
        <v>64</v>
      </c>
      <c r="X336" s="9">
        <v>0</v>
      </c>
      <c r="Y336" s="9">
        <v>0</v>
      </c>
      <c r="Z336" s="9">
        <v>0</v>
      </c>
      <c r="AA336" s="9">
        <v>0</v>
      </c>
      <c r="AB336" s="9">
        <v>0</v>
      </c>
      <c r="AC336" s="9">
        <v>0</v>
      </c>
      <c r="AD336" s="9">
        <v>0</v>
      </c>
      <c r="AE336" s="9">
        <v>0</v>
      </c>
      <c r="AF336" s="9">
        <v>0</v>
      </c>
      <c r="AG336" s="9">
        <v>0</v>
      </c>
      <c r="AH336" s="9">
        <v>0</v>
      </c>
      <c r="AI336" s="9">
        <v>0</v>
      </c>
      <c r="AL336" s="9"/>
      <c r="AM336" s="9"/>
    </row>
    <row r="337" spans="1:39" ht="13.5" customHeight="1" x14ac:dyDescent="0.2">
      <c r="A337" s="79"/>
      <c r="D337" s="1" t="s">
        <v>28</v>
      </c>
      <c r="X337" s="9">
        <v>0</v>
      </c>
      <c r="Y337" s="9">
        <v>3</v>
      </c>
      <c r="Z337" s="9">
        <v>1</v>
      </c>
      <c r="AA337" s="9">
        <v>1</v>
      </c>
      <c r="AB337" s="9">
        <v>1</v>
      </c>
      <c r="AC337" s="9">
        <v>1</v>
      </c>
      <c r="AD337" s="9">
        <v>0</v>
      </c>
      <c r="AE337" s="9">
        <v>0</v>
      </c>
      <c r="AF337" s="9">
        <v>0</v>
      </c>
      <c r="AG337" s="9">
        <v>0</v>
      </c>
      <c r="AH337" s="9">
        <v>0</v>
      </c>
      <c r="AI337" s="9">
        <v>0</v>
      </c>
      <c r="AL337" s="9"/>
      <c r="AM337" s="9"/>
    </row>
    <row r="338" spans="1:39" ht="13.5" customHeight="1" x14ac:dyDescent="0.2">
      <c r="A338" s="79"/>
      <c r="D338" s="1" t="s">
        <v>65</v>
      </c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>
        <v>0</v>
      </c>
      <c r="Y338" s="5">
        <v>0</v>
      </c>
      <c r="Z338" s="5">
        <v>0</v>
      </c>
      <c r="AA338" s="5">
        <v>0</v>
      </c>
      <c r="AB338" s="5">
        <v>0</v>
      </c>
      <c r="AC338" s="5">
        <v>0</v>
      </c>
      <c r="AD338" s="5">
        <v>0</v>
      </c>
      <c r="AE338" s="5">
        <v>0</v>
      </c>
      <c r="AF338" s="5">
        <v>0</v>
      </c>
      <c r="AG338" s="5">
        <v>0</v>
      </c>
      <c r="AH338" s="5">
        <v>0</v>
      </c>
      <c r="AI338" s="5">
        <v>0</v>
      </c>
      <c r="AL338" s="9"/>
      <c r="AM338" s="9"/>
    </row>
    <row r="339" spans="1:39" ht="13.5" customHeight="1" x14ac:dyDescent="0.2">
      <c r="A339" s="79"/>
      <c r="P339" s="9">
        <v>2</v>
      </c>
      <c r="Q339" s="9">
        <v>0</v>
      </c>
      <c r="R339" s="9">
        <v>1</v>
      </c>
      <c r="S339" s="9">
        <v>0</v>
      </c>
      <c r="T339" s="9">
        <v>0</v>
      </c>
      <c r="U339" s="9">
        <v>0</v>
      </c>
      <c r="V339" s="9">
        <v>0</v>
      </c>
      <c r="W339" s="9">
        <v>0</v>
      </c>
      <c r="X339" s="9">
        <f t="shared" ref="X339:AC339" si="522">SUM(X336:X338)</f>
        <v>0</v>
      </c>
      <c r="Y339" s="9">
        <f t="shared" si="522"/>
        <v>3</v>
      </c>
      <c r="Z339" s="9">
        <f t="shared" si="522"/>
        <v>1</v>
      </c>
      <c r="AA339" s="9">
        <f t="shared" si="522"/>
        <v>1</v>
      </c>
      <c r="AB339" s="9">
        <f t="shared" si="522"/>
        <v>1</v>
      </c>
      <c r="AC339" s="9">
        <f t="shared" si="522"/>
        <v>1</v>
      </c>
      <c r="AD339" s="9">
        <f t="shared" ref="AD339:AE339" si="523">SUM(AD336:AD338)</f>
        <v>0</v>
      </c>
      <c r="AE339" s="9">
        <f t="shared" si="523"/>
        <v>0</v>
      </c>
      <c r="AF339" s="9">
        <f t="shared" ref="AF339:AG339" si="524">SUM(AF336:AF338)</f>
        <v>0</v>
      </c>
      <c r="AG339" s="9">
        <f t="shared" si="524"/>
        <v>0</v>
      </c>
      <c r="AH339" s="9">
        <f t="shared" ref="AH339:AI339" si="525">SUM(AH336:AH338)</f>
        <v>0</v>
      </c>
      <c r="AI339" s="9">
        <f t="shared" si="525"/>
        <v>0</v>
      </c>
      <c r="AL339" s="9"/>
      <c r="AM339" s="9"/>
    </row>
    <row r="340" spans="1:39" ht="13.5" customHeight="1" x14ac:dyDescent="0.2">
      <c r="AL340" s="9"/>
      <c r="AM340" s="9"/>
    </row>
    <row r="341" spans="1:39" ht="13.5" customHeight="1" x14ac:dyDescent="0.2">
      <c r="AL341" s="9"/>
      <c r="AM341" s="9"/>
    </row>
    <row r="342" spans="1:39" ht="13.5" customHeight="1" x14ac:dyDescent="0.2">
      <c r="A342" s="80"/>
      <c r="B342" s="4"/>
      <c r="C342" s="4"/>
      <c r="D342" s="75" t="s">
        <v>90</v>
      </c>
      <c r="E342" s="13" t="s">
        <v>2</v>
      </c>
      <c r="F342" s="13" t="s">
        <v>3</v>
      </c>
      <c r="G342" s="13" t="s">
        <v>4</v>
      </c>
      <c r="H342" s="13" t="s">
        <v>5</v>
      </c>
      <c r="I342" s="13" t="s">
        <v>6</v>
      </c>
      <c r="J342" s="13" t="s">
        <v>7</v>
      </c>
      <c r="K342" s="13" t="s">
        <v>8</v>
      </c>
      <c r="L342" s="13" t="s">
        <v>9</v>
      </c>
      <c r="M342" s="13" t="s">
        <v>10</v>
      </c>
      <c r="N342" s="13" t="s">
        <v>11</v>
      </c>
      <c r="O342" s="13" t="s">
        <v>12</v>
      </c>
      <c r="P342" s="13" t="s">
        <v>13</v>
      </c>
      <c r="Q342" s="13" t="s">
        <v>14</v>
      </c>
      <c r="R342" s="13" t="s">
        <v>15</v>
      </c>
      <c r="S342" s="13" t="s">
        <v>16</v>
      </c>
      <c r="T342" s="13" t="s">
        <v>17</v>
      </c>
      <c r="U342" s="13" t="s">
        <v>18</v>
      </c>
      <c r="V342" s="13" t="s">
        <v>19</v>
      </c>
      <c r="W342" s="13" t="s">
        <v>20</v>
      </c>
      <c r="X342" s="13" t="s">
        <v>21</v>
      </c>
      <c r="Y342" s="13" t="s">
        <v>22</v>
      </c>
      <c r="Z342" s="13" t="s">
        <v>91</v>
      </c>
      <c r="AL342" s="9"/>
      <c r="AM342" s="9"/>
    </row>
    <row r="343" spans="1:39" ht="13.5" customHeight="1" x14ac:dyDescent="0.2">
      <c r="A343" s="80"/>
      <c r="AL343" s="9"/>
      <c r="AM343" s="9"/>
    </row>
    <row r="344" spans="1:39" ht="13.5" customHeight="1" x14ac:dyDescent="0.2">
      <c r="A344" s="80"/>
      <c r="B344" s="65" t="s">
        <v>23</v>
      </c>
      <c r="C344" s="66"/>
      <c r="D344" s="66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  <c r="AI344" s="67"/>
      <c r="AL344" s="9"/>
      <c r="AM344" s="9"/>
    </row>
    <row r="345" spans="1:39" ht="13.5" customHeight="1" x14ac:dyDescent="0.2">
      <c r="A345" s="80"/>
      <c r="E345" s="9">
        <f t="shared" ref="E345:Y345" si="526">E350+E446</f>
        <v>0</v>
      </c>
      <c r="F345" s="9">
        <f t="shared" si="526"/>
        <v>0</v>
      </c>
      <c r="G345" s="9">
        <f t="shared" si="526"/>
        <v>0</v>
      </c>
      <c r="H345" s="9">
        <f t="shared" si="526"/>
        <v>0</v>
      </c>
      <c r="I345" s="9">
        <f t="shared" si="526"/>
        <v>0</v>
      </c>
      <c r="J345" s="9">
        <f t="shared" si="526"/>
        <v>0</v>
      </c>
      <c r="K345" s="9">
        <f t="shared" si="526"/>
        <v>0</v>
      </c>
      <c r="L345" s="9">
        <f t="shared" si="526"/>
        <v>0</v>
      </c>
      <c r="M345" s="9">
        <f t="shared" si="526"/>
        <v>0</v>
      </c>
      <c r="N345" s="9">
        <f t="shared" si="526"/>
        <v>0</v>
      </c>
      <c r="O345" s="9">
        <f t="shared" si="526"/>
        <v>0</v>
      </c>
      <c r="P345" s="9">
        <f t="shared" si="526"/>
        <v>636</v>
      </c>
      <c r="Q345" s="9">
        <f t="shared" si="526"/>
        <v>798</v>
      </c>
      <c r="R345" s="9">
        <f t="shared" si="526"/>
        <v>819</v>
      </c>
      <c r="S345" s="9">
        <f t="shared" si="526"/>
        <v>842</v>
      </c>
      <c r="T345" s="9">
        <f t="shared" si="526"/>
        <v>881</v>
      </c>
      <c r="U345" s="9">
        <f t="shared" si="526"/>
        <v>847</v>
      </c>
      <c r="V345" s="9">
        <f t="shared" si="526"/>
        <v>842</v>
      </c>
      <c r="W345" s="9">
        <f t="shared" si="526"/>
        <v>817</v>
      </c>
      <c r="X345" s="9">
        <f t="shared" si="526"/>
        <v>795</v>
      </c>
      <c r="Y345" s="9">
        <f t="shared" si="526"/>
        <v>749</v>
      </c>
      <c r="Z345" s="9">
        <f t="shared" ref="Z345" si="527">Z350+Z446</f>
        <v>762</v>
      </c>
      <c r="AL345" s="9"/>
      <c r="AM345" s="9"/>
    </row>
    <row r="346" spans="1:39" ht="13.5" customHeight="1" x14ac:dyDescent="0.2">
      <c r="A346" s="80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L346" s="9"/>
      <c r="AM346" s="9"/>
    </row>
    <row r="347" spans="1:39" ht="13.5" customHeight="1" x14ac:dyDescent="0.2">
      <c r="A347" s="80"/>
      <c r="B347" s="65" t="s">
        <v>24</v>
      </c>
      <c r="C347" s="68"/>
      <c r="D347" s="68"/>
      <c r="E347" s="69"/>
      <c r="F347" s="69"/>
      <c r="G347" s="69"/>
      <c r="H347" s="69"/>
      <c r="I347" s="69"/>
      <c r="J347" s="69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  <c r="AA347" s="70"/>
      <c r="AB347" s="70"/>
      <c r="AC347" s="70"/>
      <c r="AD347" s="70"/>
      <c r="AE347" s="70"/>
      <c r="AF347" s="70"/>
      <c r="AG347" s="70"/>
      <c r="AH347" s="70"/>
      <c r="AI347" s="70"/>
      <c r="AL347" s="9"/>
      <c r="AM347" s="9"/>
    </row>
    <row r="348" spans="1:39" ht="13.5" customHeight="1" x14ac:dyDescent="0.2">
      <c r="A348" s="80"/>
      <c r="D348" s="1" t="s">
        <v>83</v>
      </c>
      <c r="P348" s="9">
        <v>535</v>
      </c>
      <c r="Q348" s="9">
        <v>686</v>
      </c>
      <c r="R348" s="9">
        <v>700</v>
      </c>
      <c r="S348" s="9">
        <v>708</v>
      </c>
      <c r="T348" s="9">
        <v>743</v>
      </c>
      <c r="U348" s="9">
        <v>717</v>
      </c>
      <c r="V348" s="9">
        <v>724</v>
      </c>
      <c r="W348" s="9">
        <v>704</v>
      </c>
      <c r="X348" s="9">
        <f t="shared" ref="X348:Z349" si="528">X353+X410</f>
        <v>675</v>
      </c>
      <c r="Y348" s="9">
        <f t="shared" si="528"/>
        <v>646</v>
      </c>
      <c r="Z348" s="9">
        <f t="shared" si="528"/>
        <v>665</v>
      </c>
      <c r="AL348" s="9"/>
      <c r="AM348" s="9"/>
    </row>
    <row r="349" spans="1:39" ht="13.5" customHeight="1" x14ac:dyDescent="0.2">
      <c r="A349" s="80"/>
      <c r="D349" s="1" t="s">
        <v>84</v>
      </c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>
        <v>99</v>
      </c>
      <c r="Q349" s="5">
        <v>103</v>
      </c>
      <c r="R349" s="5">
        <v>111</v>
      </c>
      <c r="S349" s="5">
        <v>126</v>
      </c>
      <c r="T349" s="5">
        <v>132</v>
      </c>
      <c r="U349" s="5">
        <v>123</v>
      </c>
      <c r="V349" s="5">
        <v>110</v>
      </c>
      <c r="W349" s="5">
        <v>102</v>
      </c>
      <c r="X349" s="5">
        <f t="shared" si="528"/>
        <v>112</v>
      </c>
      <c r="Y349" s="5">
        <f t="shared" si="528"/>
        <v>94</v>
      </c>
      <c r="Z349" s="5">
        <f t="shared" si="528"/>
        <v>91</v>
      </c>
      <c r="AL349" s="9"/>
      <c r="AM349" s="9"/>
    </row>
    <row r="350" spans="1:39" ht="13.5" customHeight="1" x14ac:dyDescent="0.2">
      <c r="A350" s="80"/>
      <c r="D350" s="2"/>
      <c r="E350" s="9">
        <f t="shared" ref="E350:Y350" si="529">SUM(E348:E349)</f>
        <v>0</v>
      </c>
      <c r="F350" s="9">
        <f t="shared" si="529"/>
        <v>0</v>
      </c>
      <c r="G350" s="9">
        <f t="shared" si="529"/>
        <v>0</v>
      </c>
      <c r="H350" s="9">
        <f t="shared" si="529"/>
        <v>0</v>
      </c>
      <c r="I350" s="9">
        <f t="shared" si="529"/>
        <v>0</v>
      </c>
      <c r="J350" s="9">
        <f t="shared" si="529"/>
        <v>0</v>
      </c>
      <c r="K350" s="9">
        <f t="shared" si="529"/>
        <v>0</v>
      </c>
      <c r="L350" s="9">
        <f t="shared" si="529"/>
        <v>0</v>
      </c>
      <c r="M350" s="9">
        <f t="shared" si="529"/>
        <v>0</v>
      </c>
      <c r="N350" s="9">
        <f t="shared" si="529"/>
        <v>0</v>
      </c>
      <c r="O350" s="9">
        <f t="shared" si="529"/>
        <v>0</v>
      </c>
      <c r="P350" s="9">
        <f t="shared" si="529"/>
        <v>634</v>
      </c>
      <c r="Q350" s="9">
        <f t="shared" si="529"/>
        <v>789</v>
      </c>
      <c r="R350" s="9">
        <f t="shared" si="529"/>
        <v>811</v>
      </c>
      <c r="S350" s="9">
        <f t="shared" si="529"/>
        <v>834</v>
      </c>
      <c r="T350" s="9">
        <f t="shared" si="529"/>
        <v>875</v>
      </c>
      <c r="U350" s="9">
        <f t="shared" si="529"/>
        <v>840</v>
      </c>
      <c r="V350" s="9">
        <f t="shared" si="529"/>
        <v>834</v>
      </c>
      <c r="W350" s="9">
        <f t="shared" si="529"/>
        <v>806</v>
      </c>
      <c r="X350" s="9">
        <f t="shared" si="529"/>
        <v>787</v>
      </c>
      <c r="Y350" s="9">
        <f t="shared" si="529"/>
        <v>740</v>
      </c>
      <c r="Z350" s="9">
        <f t="shared" ref="Z350" si="530">SUM(Z348:Z349)</f>
        <v>756</v>
      </c>
      <c r="AL350" s="9"/>
      <c r="AM350" s="9"/>
    </row>
    <row r="351" spans="1:39" ht="13.5" customHeight="1" x14ac:dyDescent="0.2">
      <c r="A351" s="80"/>
      <c r="D351" s="2"/>
      <c r="AL351" s="9"/>
      <c r="AM351" s="9"/>
    </row>
    <row r="352" spans="1:39" ht="13.5" customHeight="1" x14ac:dyDescent="0.2">
      <c r="A352" s="80"/>
      <c r="B352" s="65" t="s">
        <v>25</v>
      </c>
      <c r="C352" s="71"/>
      <c r="D352" s="72"/>
      <c r="E352" s="73"/>
      <c r="F352" s="73"/>
      <c r="G352" s="73"/>
      <c r="H352" s="73"/>
      <c r="I352" s="73"/>
      <c r="J352" s="73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  <c r="AA352" s="70"/>
      <c r="AB352" s="70"/>
      <c r="AC352" s="70"/>
      <c r="AD352" s="70"/>
      <c r="AE352" s="70"/>
      <c r="AF352" s="70"/>
      <c r="AG352" s="70"/>
      <c r="AH352" s="70"/>
      <c r="AI352" s="70"/>
      <c r="AL352" s="9"/>
      <c r="AM352" s="9"/>
    </row>
    <row r="353" spans="1:39" ht="13.5" customHeight="1" x14ac:dyDescent="0.2">
      <c r="A353" s="80"/>
      <c r="D353" s="1" t="s">
        <v>83</v>
      </c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9">
        <f>X360</f>
        <v>169</v>
      </c>
      <c r="Y353" s="9">
        <f>Y360</f>
        <v>76</v>
      </c>
      <c r="Z353" s="9">
        <f>Z360</f>
        <v>80</v>
      </c>
      <c r="AL353" s="9"/>
      <c r="AM353" s="9"/>
    </row>
    <row r="354" spans="1:39" ht="13.5" customHeight="1" x14ac:dyDescent="0.2">
      <c r="A354" s="80"/>
      <c r="D354" s="1" t="s">
        <v>85</v>
      </c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5">
        <f>X404</f>
        <v>13</v>
      </c>
      <c r="Y354" s="5">
        <f>Y404</f>
        <v>3</v>
      </c>
      <c r="Z354" s="5">
        <f>Z404</f>
        <v>3</v>
      </c>
      <c r="AL354" s="9"/>
      <c r="AM354" s="9"/>
    </row>
    <row r="355" spans="1:39" ht="13.5" customHeight="1" x14ac:dyDescent="0.2">
      <c r="A355" s="80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9">
        <f>SUM(X353:X354)</f>
        <v>182</v>
      </c>
      <c r="Y355" s="9">
        <f>SUM(Y353:Y354)</f>
        <v>79</v>
      </c>
      <c r="Z355" s="9">
        <f>SUM(Z353:Z354)</f>
        <v>83</v>
      </c>
      <c r="AL355" s="9"/>
      <c r="AM355" s="9"/>
    </row>
    <row r="356" spans="1:39" ht="13.5" customHeight="1" x14ac:dyDescent="0.2">
      <c r="A356" s="80"/>
      <c r="C356" s="8" t="s">
        <v>26</v>
      </c>
      <c r="D356" s="8"/>
      <c r="E356" s="15"/>
      <c r="F356" s="15"/>
      <c r="G356" s="15"/>
      <c r="H356" s="15"/>
      <c r="I356" s="15"/>
      <c r="J356" s="15"/>
      <c r="AL356" s="9"/>
      <c r="AM356" s="9"/>
    </row>
    <row r="357" spans="1:39" ht="13.5" customHeight="1" x14ac:dyDescent="0.2">
      <c r="A357" s="80"/>
      <c r="D357" s="1" t="s">
        <v>27</v>
      </c>
      <c r="X357" s="9">
        <v>1</v>
      </c>
      <c r="Y357" s="9">
        <v>0</v>
      </c>
      <c r="Z357" s="9">
        <v>0</v>
      </c>
      <c r="AL357" s="9"/>
      <c r="AM357" s="9"/>
    </row>
    <row r="358" spans="1:39" ht="13.5" customHeight="1" x14ac:dyDescent="0.2">
      <c r="A358" s="80"/>
      <c r="D358" s="1" t="s">
        <v>28</v>
      </c>
      <c r="X358" s="9">
        <v>0</v>
      </c>
      <c r="Y358" s="9">
        <v>2</v>
      </c>
      <c r="Z358" s="9">
        <v>0</v>
      </c>
      <c r="AL358" s="9"/>
      <c r="AM358" s="9"/>
    </row>
    <row r="359" spans="1:39" ht="13.5" customHeight="1" x14ac:dyDescent="0.2">
      <c r="A359" s="80"/>
      <c r="D359" s="1" t="s">
        <v>29</v>
      </c>
      <c r="X359" s="5">
        <v>168</v>
      </c>
      <c r="Y359" s="5">
        <v>74</v>
      </c>
      <c r="Z359" s="5">
        <v>80</v>
      </c>
      <c r="AL359" s="9"/>
      <c r="AM359" s="9"/>
    </row>
    <row r="360" spans="1:39" ht="13.5" customHeight="1" x14ac:dyDescent="0.2">
      <c r="A360" s="80"/>
      <c r="X360" s="9">
        <f>SUM(X357:X359)</f>
        <v>169</v>
      </c>
      <c r="Y360" s="9">
        <f>SUM(Y357:Y359)</f>
        <v>76</v>
      </c>
      <c r="Z360" s="9">
        <f>SUM(Z357:Z359)</f>
        <v>80</v>
      </c>
      <c r="AL360" s="9"/>
      <c r="AM360" s="9"/>
    </row>
    <row r="361" spans="1:39" ht="13.5" customHeight="1" x14ac:dyDescent="0.2">
      <c r="A361" s="80"/>
      <c r="C361" s="8" t="s">
        <v>30</v>
      </c>
      <c r="AL361" s="9"/>
      <c r="AM361" s="9"/>
    </row>
    <row r="362" spans="1:39" ht="13.5" customHeight="1" x14ac:dyDescent="0.2">
      <c r="A362" s="80"/>
      <c r="D362" s="1" t="s">
        <v>31</v>
      </c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6">
        <v>0</v>
      </c>
      <c r="Y362" s="16">
        <v>0</v>
      </c>
      <c r="Z362" s="16">
        <v>0</v>
      </c>
      <c r="AA362" s="16"/>
      <c r="AB362" s="16"/>
      <c r="AC362" s="16"/>
      <c r="AD362" s="16"/>
      <c r="AE362" s="16"/>
      <c r="AF362" s="16"/>
      <c r="AG362" s="16"/>
      <c r="AH362" s="16"/>
      <c r="AI362" s="16"/>
      <c r="AL362" s="9"/>
      <c r="AM362" s="9"/>
    </row>
    <row r="363" spans="1:39" ht="13.5" customHeight="1" x14ac:dyDescent="0.2">
      <c r="A363" s="80"/>
      <c r="D363" s="1" t="s">
        <v>32</v>
      </c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6">
        <v>0</v>
      </c>
      <c r="Y363" s="16">
        <v>0</v>
      </c>
      <c r="Z363" s="16">
        <v>0</v>
      </c>
      <c r="AA363" s="16"/>
      <c r="AB363" s="16"/>
      <c r="AC363" s="16"/>
      <c r="AD363" s="16"/>
      <c r="AE363" s="16"/>
      <c r="AF363" s="16"/>
      <c r="AG363" s="16"/>
      <c r="AH363" s="16"/>
      <c r="AI363" s="16"/>
      <c r="AL363" s="9"/>
      <c r="AM363" s="9"/>
    </row>
    <row r="364" spans="1:39" ht="13.5" customHeight="1" x14ac:dyDescent="0.2">
      <c r="A364" s="80"/>
      <c r="D364" s="1" t="s">
        <v>33</v>
      </c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6">
        <v>1</v>
      </c>
      <c r="Y364" s="16">
        <v>0</v>
      </c>
      <c r="Z364" s="16">
        <v>0</v>
      </c>
      <c r="AA364" s="16"/>
      <c r="AB364" s="16"/>
      <c r="AC364" s="16"/>
      <c r="AD364" s="16"/>
      <c r="AE364" s="16"/>
      <c r="AF364" s="16"/>
      <c r="AG364" s="16"/>
      <c r="AH364" s="16"/>
      <c r="AI364" s="16"/>
      <c r="AL364" s="9"/>
      <c r="AM364" s="9"/>
    </row>
    <row r="365" spans="1:39" ht="13.5" customHeight="1" x14ac:dyDescent="0.2">
      <c r="A365" s="80"/>
      <c r="D365" s="1" t="s">
        <v>34</v>
      </c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6">
        <v>0</v>
      </c>
      <c r="Y365" s="16">
        <v>0</v>
      </c>
      <c r="Z365" s="16">
        <v>0</v>
      </c>
      <c r="AA365" s="16"/>
      <c r="AB365" s="16"/>
      <c r="AC365" s="16"/>
      <c r="AD365" s="16"/>
      <c r="AE365" s="16"/>
      <c r="AF365" s="16"/>
      <c r="AG365" s="16"/>
      <c r="AH365" s="16"/>
      <c r="AI365" s="16"/>
      <c r="AL365" s="9"/>
      <c r="AM365" s="9"/>
    </row>
    <row r="366" spans="1:39" ht="13.5" customHeight="1" x14ac:dyDescent="0.2">
      <c r="A366" s="80"/>
      <c r="D366" s="1" t="s">
        <v>35</v>
      </c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6">
        <v>0</v>
      </c>
      <c r="Y366" s="16">
        <v>0</v>
      </c>
      <c r="Z366" s="16">
        <v>0</v>
      </c>
      <c r="AA366" s="16"/>
      <c r="AB366" s="16"/>
      <c r="AC366" s="16"/>
      <c r="AD366" s="16"/>
      <c r="AE366" s="16"/>
      <c r="AF366" s="16"/>
      <c r="AG366" s="16"/>
      <c r="AH366" s="16"/>
      <c r="AI366" s="16"/>
      <c r="AL366" s="9"/>
      <c r="AM366" s="9"/>
    </row>
    <row r="367" spans="1:39" ht="13.5" customHeight="1" x14ac:dyDescent="0.2">
      <c r="A367" s="80"/>
      <c r="D367" s="1" t="s">
        <v>36</v>
      </c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7">
        <v>0</v>
      </c>
      <c r="Y367" s="17">
        <v>0</v>
      </c>
      <c r="Z367" s="17">
        <v>0</v>
      </c>
      <c r="AA367" s="16"/>
      <c r="AB367" s="16"/>
      <c r="AC367" s="16"/>
      <c r="AD367" s="16"/>
      <c r="AE367" s="16"/>
      <c r="AF367" s="16"/>
      <c r="AG367" s="16"/>
      <c r="AH367" s="16"/>
      <c r="AI367" s="16"/>
      <c r="AL367" s="9"/>
      <c r="AM367" s="9"/>
    </row>
    <row r="368" spans="1:39" ht="13.5" customHeight="1" x14ac:dyDescent="0.2">
      <c r="A368" s="80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16">
        <f>SUM(X362:X367)</f>
        <v>1</v>
      </c>
      <c r="Y368" s="16">
        <f>SUM(Y362:Y367)</f>
        <v>0</v>
      </c>
      <c r="Z368" s="16">
        <f>SUM(Z362:Z367)</f>
        <v>0</v>
      </c>
      <c r="AA368" s="16"/>
      <c r="AB368" s="16"/>
      <c r="AC368" s="16"/>
      <c r="AD368" s="16"/>
      <c r="AE368" s="16"/>
      <c r="AF368" s="16"/>
      <c r="AG368" s="16"/>
      <c r="AH368" s="16"/>
      <c r="AI368" s="16"/>
      <c r="AL368" s="9"/>
      <c r="AM368" s="9"/>
    </row>
    <row r="369" spans="1:39" ht="13.5" customHeight="1" x14ac:dyDescent="0.2">
      <c r="A369" s="80"/>
      <c r="C369" s="8" t="s">
        <v>37</v>
      </c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L369" s="9"/>
      <c r="AM369" s="9"/>
    </row>
    <row r="370" spans="1:39" ht="13.5" customHeight="1" x14ac:dyDescent="0.2">
      <c r="A370" s="80"/>
      <c r="D370" s="1" t="s">
        <v>31</v>
      </c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6">
        <v>0</v>
      </c>
      <c r="Y370" s="16">
        <v>0</v>
      </c>
      <c r="Z370" s="16">
        <v>0</v>
      </c>
      <c r="AA370" s="16"/>
      <c r="AB370" s="16"/>
      <c r="AC370" s="16"/>
      <c r="AD370" s="16"/>
      <c r="AE370" s="16"/>
      <c r="AF370" s="16"/>
      <c r="AG370" s="16"/>
      <c r="AH370" s="16"/>
      <c r="AI370" s="16"/>
      <c r="AL370" s="9"/>
      <c r="AM370" s="9"/>
    </row>
    <row r="371" spans="1:39" ht="13.5" customHeight="1" x14ac:dyDescent="0.2">
      <c r="A371" s="80"/>
      <c r="D371" s="1" t="s">
        <v>32</v>
      </c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6">
        <v>0</v>
      </c>
      <c r="Y371" s="16">
        <v>0</v>
      </c>
      <c r="Z371" s="16">
        <v>0</v>
      </c>
      <c r="AA371" s="16"/>
      <c r="AB371" s="16"/>
      <c r="AC371" s="16"/>
      <c r="AD371" s="16"/>
      <c r="AE371" s="16"/>
      <c r="AF371" s="16"/>
      <c r="AG371" s="16"/>
      <c r="AH371" s="16"/>
      <c r="AI371" s="16"/>
      <c r="AL371" s="9"/>
      <c r="AM371" s="9"/>
    </row>
    <row r="372" spans="1:39" ht="13.5" customHeight="1" x14ac:dyDescent="0.2">
      <c r="A372" s="80"/>
      <c r="D372" s="1" t="s">
        <v>33</v>
      </c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6">
        <v>0</v>
      </c>
      <c r="Y372" s="16">
        <v>0</v>
      </c>
      <c r="Z372" s="16">
        <v>0</v>
      </c>
      <c r="AA372" s="16"/>
      <c r="AB372" s="16"/>
      <c r="AC372" s="16"/>
      <c r="AD372" s="16"/>
      <c r="AE372" s="16"/>
      <c r="AF372" s="16"/>
      <c r="AG372" s="16"/>
      <c r="AH372" s="16"/>
      <c r="AI372" s="16"/>
      <c r="AL372" s="9"/>
      <c r="AM372" s="9"/>
    </row>
    <row r="373" spans="1:39" ht="13.5" customHeight="1" x14ac:dyDescent="0.2">
      <c r="A373" s="80"/>
      <c r="D373" s="1" t="s">
        <v>34</v>
      </c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6">
        <v>0</v>
      </c>
      <c r="Y373" s="16">
        <v>0</v>
      </c>
      <c r="Z373" s="16">
        <v>0</v>
      </c>
      <c r="AA373" s="16"/>
      <c r="AB373" s="16"/>
      <c r="AC373" s="16"/>
      <c r="AD373" s="16"/>
      <c r="AE373" s="16"/>
      <c r="AF373" s="16"/>
      <c r="AG373" s="16"/>
      <c r="AH373" s="16"/>
      <c r="AI373" s="16"/>
      <c r="AL373" s="9"/>
      <c r="AM373" s="9"/>
    </row>
    <row r="374" spans="1:39" ht="13.5" customHeight="1" x14ac:dyDescent="0.2">
      <c r="A374" s="80"/>
      <c r="D374" s="1" t="s">
        <v>35</v>
      </c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6">
        <v>0</v>
      </c>
      <c r="Y374" s="16">
        <v>0</v>
      </c>
      <c r="Z374" s="16">
        <v>0</v>
      </c>
      <c r="AA374" s="16"/>
      <c r="AB374" s="16"/>
      <c r="AC374" s="16"/>
      <c r="AD374" s="16"/>
      <c r="AE374" s="16"/>
      <c r="AF374" s="16"/>
      <c r="AG374" s="16"/>
      <c r="AH374" s="16"/>
      <c r="AI374" s="16"/>
      <c r="AL374" s="9"/>
      <c r="AM374" s="9"/>
    </row>
    <row r="375" spans="1:39" ht="13.5" customHeight="1" x14ac:dyDescent="0.2">
      <c r="A375" s="80"/>
      <c r="D375" s="1" t="s">
        <v>38</v>
      </c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7">
        <v>0</v>
      </c>
      <c r="Y375" s="17">
        <v>0</v>
      </c>
      <c r="Z375" s="17">
        <v>0</v>
      </c>
      <c r="AA375" s="16"/>
      <c r="AB375" s="16"/>
      <c r="AC375" s="16"/>
      <c r="AD375" s="16"/>
      <c r="AE375" s="16"/>
      <c r="AF375" s="16"/>
      <c r="AG375" s="16"/>
      <c r="AH375" s="16"/>
      <c r="AI375" s="16"/>
      <c r="AL375" s="9"/>
      <c r="AM375" s="9"/>
    </row>
    <row r="376" spans="1:39" ht="13.5" customHeight="1" x14ac:dyDescent="0.2">
      <c r="A376" s="80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16">
        <f>SUM(X370:X375)</f>
        <v>0</v>
      </c>
      <c r="Y376" s="16">
        <f>SUM(Y370:Y375)</f>
        <v>0</v>
      </c>
      <c r="Z376" s="16">
        <f>SUM(Z370:Z375)</f>
        <v>0</v>
      </c>
      <c r="AA376" s="16"/>
      <c r="AB376" s="16"/>
      <c r="AC376" s="16"/>
      <c r="AD376" s="16"/>
      <c r="AE376" s="16"/>
      <c r="AF376" s="16"/>
      <c r="AG376" s="16"/>
      <c r="AH376" s="16"/>
      <c r="AI376" s="16"/>
      <c r="AL376" s="9"/>
      <c r="AM376" s="9"/>
    </row>
    <row r="377" spans="1:39" ht="13.5" customHeight="1" x14ac:dyDescent="0.2">
      <c r="A377" s="80"/>
      <c r="C377" s="8" t="s">
        <v>39</v>
      </c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L377" s="9"/>
      <c r="AM377" s="9"/>
    </row>
    <row r="378" spans="1:39" ht="13.5" customHeight="1" x14ac:dyDescent="0.2">
      <c r="A378" s="80"/>
      <c r="D378" s="1" t="s">
        <v>31</v>
      </c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6">
        <v>0</v>
      </c>
      <c r="Y378" s="16">
        <v>0</v>
      </c>
      <c r="Z378" s="16">
        <v>0</v>
      </c>
      <c r="AA378" s="16"/>
      <c r="AB378" s="16"/>
      <c r="AC378" s="16"/>
      <c r="AD378" s="16"/>
      <c r="AE378" s="16"/>
      <c r="AF378" s="16"/>
      <c r="AG378" s="16"/>
      <c r="AH378" s="16"/>
      <c r="AI378" s="16"/>
      <c r="AL378" s="9"/>
      <c r="AM378" s="9"/>
    </row>
    <row r="379" spans="1:39" ht="13.5" customHeight="1" x14ac:dyDescent="0.2">
      <c r="A379" s="80"/>
      <c r="D379" s="1" t="s">
        <v>32</v>
      </c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6">
        <v>0</v>
      </c>
      <c r="Y379" s="16">
        <v>0</v>
      </c>
      <c r="Z379" s="16">
        <v>0</v>
      </c>
      <c r="AA379" s="16"/>
      <c r="AB379" s="16"/>
      <c r="AC379" s="16"/>
      <c r="AD379" s="16"/>
      <c r="AE379" s="16"/>
      <c r="AF379" s="16"/>
      <c r="AG379" s="16"/>
      <c r="AH379" s="16"/>
      <c r="AI379" s="16"/>
      <c r="AL379" s="9"/>
      <c r="AM379" s="9"/>
    </row>
    <row r="380" spans="1:39" ht="13.5" customHeight="1" x14ac:dyDescent="0.2">
      <c r="A380" s="80"/>
      <c r="D380" s="1" t="s">
        <v>33</v>
      </c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6">
        <v>0</v>
      </c>
      <c r="Y380" s="16">
        <v>0</v>
      </c>
      <c r="Z380" s="16">
        <v>0</v>
      </c>
      <c r="AA380" s="16"/>
      <c r="AB380" s="16"/>
      <c r="AC380" s="16"/>
      <c r="AD380" s="16"/>
      <c r="AE380" s="16"/>
      <c r="AF380" s="16"/>
      <c r="AG380" s="16"/>
      <c r="AH380" s="16"/>
      <c r="AI380" s="16"/>
      <c r="AL380" s="9"/>
      <c r="AM380" s="9"/>
    </row>
    <row r="381" spans="1:39" ht="13.5" customHeight="1" x14ac:dyDescent="0.2">
      <c r="A381" s="80"/>
      <c r="D381" s="1" t="s">
        <v>34</v>
      </c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6">
        <v>0</v>
      </c>
      <c r="Y381" s="16">
        <v>0</v>
      </c>
      <c r="Z381" s="16">
        <v>0</v>
      </c>
      <c r="AA381" s="16"/>
      <c r="AB381" s="16"/>
      <c r="AC381" s="16"/>
      <c r="AD381" s="16"/>
      <c r="AE381" s="16"/>
      <c r="AF381" s="16"/>
      <c r="AG381" s="16"/>
      <c r="AH381" s="16"/>
      <c r="AI381" s="16"/>
      <c r="AL381" s="9"/>
      <c r="AM381" s="9"/>
    </row>
    <row r="382" spans="1:39" ht="13.5" customHeight="1" x14ac:dyDescent="0.2">
      <c r="A382" s="80"/>
      <c r="D382" s="1" t="s">
        <v>35</v>
      </c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6">
        <v>0</v>
      </c>
      <c r="Y382" s="16">
        <v>0</v>
      </c>
      <c r="Z382" s="16">
        <v>0</v>
      </c>
      <c r="AA382" s="16"/>
      <c r="AB382" s="16"/>
      <c r="AC382" s="16"/>
      <c r="AD382" s="16"/>
      <c r="AE382" s="16"/>
      <c r="AF382" s="16"/>
      <c r="AG382" s="16"/>
      <c r="AH382" s="16"/>
      <c r="AI382" s="16"/>
      <c r="AL382" s="9"/>
      <c r="AM382" s="9"/>
    </row>
    <row r="383" spans="1:39" ht="13.5" customHeight="1" x14ac:dyDescent="0.2">
      <c r="A383" s="80"/>
      <c r="D383" s="1" t="s">
        <v>38</v>
      </c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7">
        <v>0</v>
      </c>
      <c r="Y383" s="17">
        <v>0</v>
      </c>
      <c r="Z383" s="17">
        <v>0</v>
      </c>
      <c r="AA383" s="16"/>
      <c r="AB383" s="16"/>
      <c r="AC383" s="16"/>
      <c r="AD383" s="16"/>
      <c r="AE383" s="16"/>
      <c r="AF383" s="16"/>
      <c r="AG383" s="16"/>
      <c r="AH383" s="16"/>
      <c r="AI383" s="16"/>
      <c r="AL383" s="9"/>
      <c r="AM383" s="9"/>
    </row>
    <row r="384" spans="1:39" ht="13.5" customHeight="1" x14ac:dyDescent="0.2">
      <c r="A384" s="80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16">
        <f>SUM(X378:X383)</f>
        <v>0</v>
      </c>
      <c r="Y384" s="16">
        <f>SUM(Y378:Y383)</f>
        <v>0</v>
      </c>
      <c r="Z384" s="16">
        <f>SUM(Z378:Z383)</f>
        <v>0</v>
      </c>
      <c r="AA384" s="16"/>
      <c r="AB384" s="16"/>
      <c r="AC384" s="16"/>
      <c r="AD384" s="16"/>
      <c r="AE384" s="16"/>
      <c r="AF384" s="16"/>
      <c r="AG384" s="16"/>
      <c r="AH384" s="16"/>
      <c r="AI384" s="16"/>
      <c r="AL384" s="9"/>
      <c r="AM384" s="9"/>
    </row>
    <row r="385" spans="1:39" ht="13.5" customHeight="1" x14ac:dyDescent="0.2">
      <c r="A385" s="80"/>
      <c r="C385" s="8" t="s">
        <v>40</v>
      </c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L385" s="9"/>
      <c r="AM385" s="9"/>
    </row>
    <row r="386" spans="1:39" ht="13.5" customHeight="1" x14ac:dyDescent="0.2">
      <c r="A386" s="80"/>
      <c r="D386" s="1" t="s">
        <v>81</v>
      </c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6">
        <v>0</v>
      </c>
      <c r="Y386" s="16">
        <v>0</v>
      </c>
      <c r="Z386" s="16">
        <v>0</v>
      </c>
      <c r="AA386" s="16"/>
      <c r="AB386" s="16"/>
      <c r="AC386" s="16"/>
      <c r="AD386" s="16"/>
      <c r="AE386" s="16"/>
      <c r="AF386" s="16"/>
      <c r="AG386" s="16"/>
      <c r="AH386" s="16"/>
      <c r="AI386" s="16"/>
      <c r="AL386" s="9"/>
      <c r="AM386" s="9"/>
    </row>
    <row r="387" spans="1:39" ht="13.5" customHeight="1" x14ac:dyDescent="0.2">
      <c r="A387" s="80"/>
      <c r="D387" s="1" t="s">
        <v>82</v>
      </c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7">
        <v>0</v>
      </c>
      <c r="Y387" s="17">
        <v>0</v>
      </c>
      <c r="Z387" s="17">
        <v>0</v>
      </c>
      <c r="AA387" s="16"/>
      <c r="AB387" s="16"/>
      <c r="AC387" s="16"/>
      <c r="AD387" s="16"/>
      <c r="AE387" s="16"/>
      <c r="AF387" s="16"/>
      <c r="AG387" s="16"/>
      <c r="AH387" s="16"/>
      <c r="AI387" s="16"/>
      <c r="AL387" s="9"/>
      <c r="AM387" s="9"/>
    </row>
    <row r="388" spans="1:39" ht="13.5" customHeight="1" x14ac:dyDescent="0.2">
      <c r="A388" s="80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9">
        <f>SUM(X386:X387)</f>
        <v>0</v>
      </c>
      <c r="Y388" s="9">
        <f>SUM(Y386:Y387)</f>
        <v>0</v>
      </c>
      <c r="Z388" s="9">
        <f>SUM(Z386:Z387)</f>
        <v>0</v>
      </c>
      <c r="AL388" s="9"/>
      <c r="AM388" s="9"/>
    </row>
    <row r="389" spans="1:39" ht="13.5" customHeight="1" x14ac:dyDescent="0.2">
      <c r="A389" s="80"/>
      <c r="C389" s="8" t="s">
        <v>78</v>
      </c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L389" s="9"/>
      <c r="AM389" s="9"/>
    </row>
    <row r="390" spans="1:39" ht="13.5" customHeight="1" x14ac:dyDescent="0.2">
      <c r="A390" s="80"/>
      <c r="D390" s="1" t="s">
        <v>79</v>
      </c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16">
        <v>0</v>
      </c>
      <c r="Y390" s="16">
        <v>0</v>
      </c>
      <c r="Z390" s="16">
        <v>0</v>
      </c>
      <c r="AA390" s="16"/>
      <c r="AB390" s="16"/>
      <c r="AC390" s="16"/>
      <c r="AD390" s="16"/>
      <c r="AE390" s="16"/>
      <c r="AF390" s="16"/>
      <c r="AG390" s="16"/>
      <c r="AH390" s="16"/>
      <c r="AI390" s="16"/>
      <c r="AL390" s="9"/>
      <c r="AM390" s="9"/>
    </row>
    <row r="391" spans="1:39" ht="13.5" customHeight="1" x14ac:dyDescent="0.2">
      <c r="A391" s="80"/>
      <c r="D391" s="1" t="s">
        <v>43</v>
      </c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9">
        <v>0</v>
      </c>
      <c r="Y391" s="9">
        <v>0</v>
      </c>
      <c r="Z391" s="9">
        <v>0</v>
      </c>
      <c r="AL391" s="9"/>
      <c r="AM391" s="9"/>
    </row>
    <row r="392" spans="1:39" ht="13.5" customHeight="1" x14ac:dyDescent="0.2">
      <c r="A392" s="80"/>
      <c r="D392" s="1" t="s">
        <v>46</v>
      </c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9">
        <v>0</v>
      </c>
      <c r="Y392" s="9">
        <v>0</v>
      </c>
      <c r="Z392" s="9">
        <v>0</v>
      </c>
      <c r="AL392" s="9"/>
      <c r="AM392" s="9"/>
    </row>
    <row r="393" spans="1:39" ht="13.5" customHeight="1" x14ac:dyDescent="0.2">
      <c r="A393" s="80"/>
      <c r="D393" s="1" t="s">
        <v>44</v>
      </c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9">
        <v>0</v>
      </c>
      <c r="Y393" s="9">
        <v>0</v>
      </c>
      <c r="Z393" s="9">
        <v>0</v>
      </c>
      <c r="AL393" s="9"/>
      <c r="AM393" s="9"/>
    </row>
    <row r="394" spans="1:39" ht="13.5" customHeight="1" x14ac:dyDescent="0.2">
      <c r="A394" s="80"/>
      <c r="D394" s="1" t="s">
        <v>42</v>
      </c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9">
        <v>0</v>
      </c>
      <c r="Y394" s="9">
        <v>0</v>
      </c>
      <c r="Z394" s="9">
        <v>0</v>
      </c>
      <c r="AL394" s="9"/>
      <c r="AM394" s="9"/>
    </row>
    <row r="395" spans="1:39" ht="13.5" customHeight="1" x14ac:dyDescent="0.2">
      <c r="A395" s="80"/>
      <c r="D395" s="1" t="s">
        <v>45</v>
      </c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9">
        <v>0</v>
      </c>
      <c r="Y395" s="9">
        <v>0</v>
      </c>
      <c r="Z395" s="9">
        <v>0</v>
      </c>
      <c r="AL395" s="9"/>
      <c r="AM395" s="9"/>
    </row>
    <row r="396" spans="1:39" ht="13.5" customHeight="1" x14ac:dyDescent="0.2">
      <c r="A396" s="80"/>
      <c r="D396" s="1" t="s">
        <v>41</v>
      </c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9">
        <v>0</v>
      </c>
      <c r="Y396" s="9">
        <v>0</v>
      </c>
      <c r="Z396" s="9">
        <v>0</v>
      </c>
      <c r="AL396" s="9"/>
      <c r="AM396" s="9"/>
    </row>
    <row r="397" spans="1:39" ht="13.5" customHeight="1" x14ac:dyDescent="0.2">
      <c r="A397" s="80"/>
      <c r="D397" s="1" t="s">
        <v>80</v>
      </c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9">
        <v>0</v>
      </c>
      <c r="Y397" s="9">
        <v>0</v>
      </c>
      <c r="Z397" s="9">
        <v>0</v>
      </c>
      <c r="AL397" s="9"/>
      <c r="AM397" s="9"/>
    </row>
    <row r="398" spans="1:39" ht="13.5" customHeight="1" x14ac:dyDescent="0.2">
      <c r="A398" s="80"/>
      <c r="D398" s="1" t="s">
        <v>47</v>
      </c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7">
        <v>0</v>
      </c>
      <c r="Y398" s="17">
        <v>0</v>
      </c>
      <c r="Z398" s="17">
        <v>0</v>
      </c>
      <c r="AA398" s="16"/>
      <c r="AB398" s="16"/>
      <c r="AC398" s="16"/>
      <c r="AD398" s="16"/>
      <c r="AE398" s="16"/>
      <c r="AF398" s="16"/>
      <c r="AG398" s="16"/>
      <c r="AH398" s="16"/>
      <c r="AI398" s="16"/>
      <c r="AL398" s="9"/>
      <c r="AM398" s="9"/>
    </row>
    <row r="399" spans="1:39" ht="13.5" customHeight="1" x14ac:dyDescent="0.2">
      <c r="A399" s="80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6">
        <f>SUM(X390:X398)</f>
        <v>0</v>
      </c>
      <c r="Y399" s="16">
        <f>SUM(Y390:Y398)</f>
        <v>0</v>
      </c>
      <c r="Z399" s="16">
        <f>SUM(Z390:Z398)</f>
        <v>0</v>
      </c>
      <c r="AA399" s="16"/>
      <c r="AB399" s="16"/>
      <c r="AC399" s="16"/>
      <c r="AD399" s="16"/>
      <c r="AE399" s="16"/>
      <c r="AF399" s="16"/>
      <c r="AG399" s="16"/>
      <c r="AH399" s="16"/>
      <c r="AI399" s="16"/>
      <c r="AL399" s="9"/>
      <c r="AM399" s="9"/>
    </row>
    <row r="400" spans="1:39" ht="13.5" customHeight="1" x14ac:dyDescent="0.2">
      <c r="A400" s="80"/>
      <c r="C400" s="8" t="s">
        <v>48</v>
      </c>
      <c r="D400" s="8"/>
      <c r="E400" s="15"/>
      <c r="F400" s="15"/>
      <c r="G400" s="15"/>
      <c r="H400" s="15"/>
      <c r="I400" s="15"/>
      <c r="J400" s="15"/>
      <c r="AL400" s="9"/>
      <c r="AM400" s="9"/>
    </row>
    <row r="401" spans="1:39" ht="13.5" customHeight="1" x14ac:dyDescent="0.2">
      <c r="A401" s="80"/>
      <c r="D401" s="1" t="s">
        <v>27</v>
      </c>
      <c r="X401" s="9">
        <v>1</v>
      </c>
      <c r="Y401" s="9">
        <v>0</v>
      </c>
      <c r="Z401" s="9">
        <v>0</v>
      </c>
      <c r="AL401" s="9"/>
      <c r="AM401" s="9"/>
    </row>
    <row r="402" spans="1:39" ht="13.5" customHeight="1" x14ac:dyDescent="0.2">
      <c r="A402" s="80"/>
      <c r="D402" s="1" t="s">
        <v>28</v>
      </c>
      <c r="X402" s="9">
        <v>0</v>
      </c>
      <c r="Y402" s="9">
        <v>0</v>
      </c>
      <c r="Z402" s="9">
        <v>0</v>
      </c>
      <c r="AL402" s="9"/>
      <c r="AM402" s="9"/>
    </row>
    <row r="403" spans="1:39" ht="13.5" customHeight="1" x14ac:dyDescent="0.2">
      <c r="A403" s="80"/>
      <c r="D403" s="1" t="s">
        <v>29</v>
      </c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5">
        <v>12</v>
      </c>
      <c r="Y403" s="5">
        <v>3</v>
      </c>
      <c r="Z403" s="5">
        <v>3</v>
      </c>
      <c r="AL403" s="9"/>
      <c r="AM403" s="9"/>
    </row>
    <row r="404" spans="1:39" ht="13.5" customHeight="1" x14ac:dyDescent="0.2">
      <c r="A404" s="80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9">
        <f>SUM(X401:X403)</f>
        <v>13</v>
      </c>
      <c r="Y404" s="9">
        <f>SUM(Y401:Y403)</f>
        <v>3</v>
      </c>
      <c r="Z404" s="9">
        <f>SUM(Z401:Z403)</f>
        <v>3</v>
      </c>
      <c r="AL404" s="9"/>
      <c r="AM404" s="9"/>
    </row>
    <row r="405" spans="1:39" ht="13.5" customHeight="1" x14ac:dyDescent="0.2">
      <c r="A405" s="80"/>
      <c r="D405" s="2"/>
      <c r="AL405" s="9"/>
      <c r="AM405" s="9"/>
    </row>
    <row r="406" spans="1:39" ht="13.5" customHeight="1" x14ac:dyDescent="0.2">
      <c r="A406" s="80"/>
      <c r="D406" s="2"/>
      <c r="E406" s="18"/>
      <c r="F406" s="18"/>
      <c r="G406" s="18"/>
      <c r="H406" s="18"/>
      <c r="I406" s="18"/>
      <c r="J406" s="18"/>
      <c r="AL406" s="9"/>
      <c r="AM406" s="9"/>
    </row>
    <row r="407" spans="1:39" ht="13.5" customHeight="1" x14ac:dyDescent="0.2">
      <c r="A407" s="80"/>
      <c r="B407" s="4"/>
      <c r="C407" s="4"/>
      <c r="D407" s="4"/>
      <c r="E407" s="13" t="s">
        <v>2</v>
      </c>
      <c r="F407" s="13" t="s">
        <v>3</v>
      </c>
      <c r="G407" s="13" t="s">
        <v>4</v>
      </c>
      <c r="H407" s="13" t="s">
        <v>5</v>
      </c>
      <c r="I407" s="13" t="s">
        <v>6</v>
      </c>
      <c r="J407" s="13" t="s">
        <v>7</v>
      </c>
      <c r="K407" s="13" t="s">
        <v>8</v>
      </c>
      <c r="L407" s="13" t="s">
        <v>9</v>
      </c>
      <c r="M407" s="13" t="s">
        <v>10</v>
      </c>
      <c r="N407" s="13" t="s">
        <v>11</v>
      </c>
      <c r="O407" s="13" t="s">
        <v>12</v>
      </c>
      <c r="P407" s="13" t="s">
        <v>13</v>
      </c>
      <c r="Q407" s="13" t="s">
        <v>14</v>
      </c>
      <c r="R407" s="13" t="s">
        <v>15</v>
      </c>
      <c r="S407" s="13" t="s">
        <v>16</v>
      </c>
      <c r="T407" s="13" t="s">
        <v>17</v>
      </c>
      <c r="U407" s="13" t="s">
        <v>18</v>
      </c>
      <c r="V407" s="13" t="s">
        <v>19</v>
      </c>
      <c r="W407" s="13" t="s">
        <v>20</v>
      </c>
      <c r="X407" s="13" t="s">
        <v>21</v>
      </c>
      <c r="Y407" s="13" t="s">
        <v>22</v>
      </c>
      <c r="Z407" s="13" t="s">
        <v>91</v>
      </c>
      <c r="AA407" s="18"/>
      <c r="AB407" s="18"/>
      <c r="AC407" s="18"/>
      <c r="AD407" s="18"/>
      <c r="AE407" s="18"/>
      <c r="AF407" s="18"/>
      <c r="AG407" s="18"/>
      <c r="AH407" s="18"/>
      <c r="AI407" s="18"/>
      <c r="AL407" s="9"/>
      <c r="AM407" s="9"/>
    </row>
    <row r="408" spans="1:39" ht="13.5" customHeight="1" x14ac:dyDescent="0.2">
      <c r="A408" s="80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L408" s="9"/>
      <c r="AM408" s="9"/>
    </row>
    <row r="409" spans="1:39" ht="13.5" customHeight="1" x14ac:dyDescent="0.2">
      <c r="A409" s="80"/>
      <c r="B409" s="65" t="s">
        <v>49</v>
      </c>
      <c r="C409" s="71"/>
      <c r="D409" s="71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  <c r="AA409" s="74"/>
      <c r="AB409" s="74"/>
      <c r="AC409" s="74"/>
      <c r="AD409" s="74"/>
      <c r="AE409" s="74"/>
      <c r="AF409" s="74"/>
      <c r="AG409" s="74"/>
      <c r="AH409" s="74"/>
      <c r="AI409" s="74"/>
      <c r="AL409" s="9"/>
      <c r="AM409" s="9"/>
    </row>
    <row r="410" spans="1:39" ht="13.5" customHeight="1" x14ac:dyDescent="0.2">
      <c r="A410" s="80"/>
      <c r="D410" s="1" t="s">
        <v>83</v>
      </c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9">
        <f>X426</f>
        <v>506</v>
      </c>
      <c r="Y410" s="9">
        <f>Y426</f>
        <v>570</v>
      </c>
      <c r="Z410" s="9">
        <f>Z426</f>
        <v>585</v>
      </c>
      <c r="AL410" s="9"/>
      <c r="AM410" s="9"/>
    </row>
    <row r="411" spans="1:39" ht="13.5" customHeight="1" x14ac:dyDescent="0.2">
      <c r="A411" s="80"/>
      <c r="D411" s="1" t="s">
        <v>85</v>
      </c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5">
        <f>X440</f>
        <v>99</v>
      </c>
      <c r="Y411" s="5">
        <f>Y440</f>
        <v>91</v>
      </c>
      <c r="Z411" s="5">
        <f>Z440</f>
        <v>88</v>
      </c>
      <c r="AL411" s="9"/>
      <c r="AM411" s="9"/>
    </row>
    <row r="412" spans="1:39" ht="13.5" customHeight="1" x14ac:dyDescent="0.2">
      <c r="A412" s="80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9">
        <f>SUM(X410:X411)</f>
        <v>605</v>
      </c>
      <c r="Y412" s="9">
        <f>SUM(Y410:Y411)</f>
        <v>661</v>
      </c>
      <c r="Z412" s="9">
        <f>SUM(Z410:Z411)</f>
        <v>673</v>
      </c>
      <c r="AL412" s="9"/>
      <c r="AM412" s="9"/>
    </row>
    <row r="413" spans="1:39" ht="13.5" customHeight="1" x14ac:dyDescent="0.2">
      <c r="A413" s="80"/>
      <c r="C413" s="8" t="s">
        <v>50</v>
      </c>
      <c r="D413" s="8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AL413" s="9"/>
      <c r="AM413" s="9"/>
    </row>
    <row r="414" spans="1:39" ht="13.5" customHeight="1" x14ac:dyDescent="0.2">
      <c r="A414" s="80"/>
      <c r="D414" s="1" t="s">
        <v>51</v>
      </c>
      <c r="X414" s="9">
        <v>1</v>
      </c>
      <c r="Y414" s="9">
        <v>0</v>
      </c>
      <c r="Z414" s="9">
        <v>0</v>
      </c>
      <c r="AL414" s="9"/>
      <c r="AM414" s="9"/>
    </row>
    <row r="415" spans="1:39" ht="13.5" customHeight="1" x14ac:dyDescent="0.2">
      <c r="A415" s="80"/>
      <c r="D415" s="1" t="s">
        <v>52</v>
      </c>
      <c r="X415" s="9">
        <v>143</v>
      </c>
      <c r="Y415" s="9">
        <v>211</v>
      </c>
      <c r="Z415" s="9">
        <v>213</v>
      </c>
      <c r="AL415" s="9"/>
      <c r="AM415" s="9"/>
    </row>
    <row r="416" spans="1:39" ht="13.5" customHeight="1" x14ac:dyDescent="0.2">
      <c r="A416" s="80"/>
      <c r="D416" s="1" t="s">
        <v>53</v>
      </c>
      <c r="X416" s="9">
        <v>31</v>
      </c>
      <c r="Y416" s="9">
        <v>48</v>
      </c>
      <c r="Z416" s="9">
        <v>45</v>
      </c>
      <c r="AL416" s="9"/>
      <c r="AM416" s="9"/>
    </row>
    <row r="417" spans="1:39" ht="13.5" customHeight="1" x14ac:dyDescent="0.2">
      <c r="A417" s="80"/>
      <c r="D417" s="1" t="s">
        <v>54</v>
      </c>
      <c r="X417" s="9">
        <v>6</v>
      </c>
      <c r="Y417" s="9">
        <v>16</v>
      </c>
      <c r="Z417" s="9">
        <v>30</v>
      </c>
      <c r="AL417" s="9"/>
      <c r="AM417" s="9"/>
    </row>
    <row r="418" spans="1:39" ht="13.5" customHeight="1" x14ac:dyDescent="0.2">
      <c r="A418" s="80"/>
      <c r="D418" s="1" t="s">
        <v>86</v>
      </c>
      <c r="X418" s="9">
        <v>32</v>
      </c>
      <c r="Y418" s="9">
        <v>32</v>
      </c>
      <c r="Z418" s="9">
        <v>32</v>
      </c>
      <c r="AL418" s="9"/>
      <c r="AM418" s="9"/>
    </row>
    <row r="419" spans="1:39" ht="13.5" customHeight="1" x14ac:dyDescent="0.2">
      <c r="A419" s="80"/>
      <c r="D419" s="1" t="s">
        <v>55</v>
      </c>
      <c r="X419" s="9">
        <v>36</v>
      </c>
      <c r="Y419" s="9">
        <v>36</v>
      </c>
      <c r="Z419" s="9">
        <v>24</v>
      </c>
      <c r="AL419" s="9"/>
      <c r="AM419" s="9"/>
    </row>
    <row r="420" spans="1:39" ht="13.5" customHeight="1" x14ac:dyDescent="0.2">
      <c r="A420" s="80"/>
      <c r="D420" s="1" t="s">
        <v>56</v>
      </c>
      <c r="X420" s="9">
        <v>0</v>
      </c>
      <c r="Y420" s="9">
        <v>0</v>
      </c>
      <c r="Z420" s="9">
        <v>0</v>
      </c>
      <c r="AL420" s="9"/>
      <c r="AM420" s="9"/>
    </row>
    <row r="421" spans="1:39" ht="13.5" customHeight="1" x14ac:dyDescent="0.2">
      <c r="A421" s="80"/>
      <c r="D421" s="1" t="s">
        <v>57</v>
      </c>
      <c r="X421" s="9">
        <v>0</v>
      </c>
      <c r="Y421" s="9">
        <v>0</v>
      </c>
      <c r="Z421" s="9">
        <v>0</v>
      </c>
      <c r="AL421" s="9"/>
      <c r="AM421" s="9"/>
    </row>
    <row r="422" spans="1:39" ht="13.5" customHeight="1" x14ac:dyDescent="0.2">
      <c r="A422" s="80"/>
      <c r="D422" s="1" t="s">
        <v>58</v>
      </c>
      <c r="X422" s="9">
        <v>0</v>
      </c>
      <c r="Y422" s="9">
        <v>0</v>
      </c>
      <c r="Z422" s="9">
        <v>0</v>
      </c>
      <c r="AL422" s="9"/>
      <c r="AM422" s="9"/>
    </row>
    <row r="423" spans="1:39" ht="13.5" customHeight="1" x14ac:dyDescent="0.2">
      <c r="A423" s="80"/>
      <c r="D423" s="1" t="s">
        <v>59</v>
      </c>
      <c r="X423" s="9">
        <v>257</v>
      </c>
      <c r="Y423" s="9">
        <v>227</v>
      </c>
      <c r="Z423" s="9">
        <v>241</v>
      </c>
      <c r="AL423" s="9"/>
      <c r="AM423" s="9"/>
    </row>
    <row r="424" spans="1:39" ht="13.5" customHeight="1" x14ac:dyDescent="0.2">
      <c r="A424" s="80"/>
      <c r="D424" s="1" t="s">
        <v>60</v>
      </c>
      <c r="X424" s="9">
        <v>0</v>
      </c>
      <c r="Y424" s="9">
        <v>0</v>
      </c>
      <c r="Z424" s="9">
        <v>0</v>
      </c>
      <c r="AL424" s="9"/>
      <c r="AM424" s="9"/>
    </row>
    <row r="425" spans="1:39" ht="13.5" customHeight="1" x14ac:dyDescent="0.2">
      <c r="A425" s="80"/>
      <c r="D425" s="1" t="s">
        <v>61</v>
      </c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5">
        <v>0</v>
      </c>
      <c r="Y425" s="5">
        <v>0</v>
      </c>
      <c r="Z425" s="5">
        <v>0</v>
      </c>
      <c r="AL425" s="9"/>
      <c r="AM425" s="9"/>
    </row>
    <row r="426" spans="1:39" ht="13.5" customHeight="1" x14ac:dyDescent="0.2">
      <c r="A426" s="80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9">
        <f>SUM(X414:X425)</f>
        <v>506</v>
      </c>
      <c r="Y426" s="9">
        <f>SUM(Y414:Y425)</f>
        <v>570</v>
      </c>
      <c r="Z426" s="9">
        <f>SUM(Z414:Z425)</f>
        <v>585</v>
      </c>
      <c r="AL426" s="9"/>
      <c r="AM426" s="9"/>
    </row>
    <row r="427" spans="1:39" ht="13.5" customHeight="1" x14ac:dyDescent="0.2">
      <c r="A427" s="80"/>
      <c r="C427" s="8" t="s">
        <v>62</v>
      </c>
      <c r="D427" s="8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AL427" s="9"/>
      <c r="AM427" s="9"/>
    </row>
    <row r="428" spans="1:39" ht="13.5" customHeight="1" x14ac:dyDescent="0.2">
      <c r="A428" s="80"/>
      <c r="D428" s="1" t="s">
        <v>51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9">
        <v>0</v>
      </c>
      <c r="Y428" s="9">
        <v>0</v>
      </c>
      <c r="Z428" s="9">
        <v>0</v>
      </c>
      <c r="AL428" s="9"/>
      <c r="AM428" s="9"/>
    </row>
    <row r="429" spans="1:39" ht="13.5" customHeight="1" x14ac:dyDescent="0.2">
      <c r="A429" s="80"/>
      <c r="D429" s="1" t="s">
        <v>52</v>
      </c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9">
        <v>2</v>
      </c>
      <c r="Y429" s="9">
        <v>9</v>
      </c>
      <c r="Z429" s="9">
        <v>10</v>
      </c>
      <c r="AL429" s="9"/>
      <c r="AM429" s="9"/>
    </row>
    <row r="430" spans="1:39" ht="13.5" customHeight="1" x14ac:dyDescent="0.2">
      <c r="A430" s="80"/>
      <c r="D430" s="1" t="s">
        <v>53</v>
      </c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9">
        <v>0</v>
      </c>
      <c r="Y430" s="9">
        <v>1</v>
      </c>
      <c r="Z430" s="9">
        <v>5</v>
      </c>
      <c r="AL430" s="9"/>
      <c r="AM430" s="9"/>
    </row>
    <row r="431" spans="1:39" ht="13.5" customHeight="1" x14ac:dyDescent="0.2">
      <c r="A431" s="80"/>
      <c r="D431" s="1" t="s">
        <v>54</v>
      </c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9">
        <v>17</v>
      </c>
      <c r="Y431" s="9">
        <v>4</v>
      </c>
      <c r="Z431" s="9">
        <v>1</v>
      </c>
      <c r="AL431" s="9"/>
      <c r="AM431" s="9"/>
    </row>
    <row r="432" spans="1:39" ht="13.5" customHeight="1" x14ac:dyDescent="0.2">
      <c r="A432" s="80"/>
      <c r="D432" s="1" t="s">
        <v>86</v>
      </c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9">
        <v>7</v>
      </c>
      <c r="Y432" s="9">
        <v>5</v>
      </c>
      <c r="Z432" s="9">
        <v>2</v>
      </c>
      <c r="AL432" s="9"/>
      <c r="AM432" s="9"/>
    </row>
    <row r="433" spans="1:39" ht="13.5" customHeight="1" x14ac:dyDescent="0.2">
      <c r="A433" s="80"/>
      <c r="D433" s="1" t="s">
        <v>55</v>
      </c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9">
        <v>4</v>
      </c>
      <c r="Y433" s="9">
        <v>3</v>
      </c>
      <c r="Z433" s="9">
        <v>1</v>
      </c>
      <c r="AL433" s="9"/>
      <c r="AM433" s="9"/>
    </row>
    <row r="434" spans="1:39" ht="13.5" customHeight="1" x14ac:dyDescent="0.2">
      <c r="A434" s="80"/>
      <c r="D434" s="1" t="s">
        <v>56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9">
        <v>0</v>
      </c>
      <c r="Y434" s="9">
        <v>0</v>
      </c>
      <c r="Z434" s="9">
        <v>0</v>
      </c>
      <c r="AL434" s="9"/>
      <c r="AM434" s="9"/>
    </row>
    <row r="435" spans="1:39" ht="13.5" customHeight="1" x14ac:dyDescent="0.2">
      <c r="A435" s="80"/>
      <c r="D435" s="1" t="s">
        <v>57</v>
      </c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9">
        <v>5</v>
      </c>
      <c r="Y435" s="9">
        <v>0</v>
      </c>
      <c r="Z435" s="9">
        <v>0</v>
      </c>
      <c r="AL435" s="9"/>
      <c r="AM435" s="9"/>
    </row>
    <row r="436" spans="1:39" ht="13.5" customHeight="1" x14ac:dyDescent="0.2">
      <c r="A436" s="80"/>
      <c r="D436" s="1" t="s">
        <v>58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9">
        <v>0</v>
      </c>
      <c r="Y436" s="9">
        <v>0</v>
      </c>
      <c r="Z436" s="9">
        <v>0</v>
      </c>
      <c r="AL436" s="9"/>
      <c r="AM436" s="9"/>
    </row>
    <row r="437" spans="1:39" ht="13.5" customHeight="1" x14ac:dyDescent="0.2">
      <c r="A437" s="80"/>
      <c r="D437" s="1" t="s">
        <v>59</v>
      </c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9">
        <v>64</v>
      </c>
      <c r="Y437" s="9">
        <v>69</v>
      </c>
      <c r="Z437" s="9">
        <v>65</v>
      </c>
      <c r="AL437" s="9"/>
      <c r="AM437" s="9"/>
    </row>
    <row r="438" spans="1:39" ht="13.5" customHeight="1" x14ac:dyDescent="0.2">
      <c r="A438" s="80"/>
      <c r="D438" s="1" t="s">
        <v>60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9">
        <v>0</v>
      </c>
      <c r="Y438" s="9">
        <v>0</v>
      </c>
      <c r="Z438" s="9">
        <v>4</v>
      </c>
      <c r="AL438" s="9"/>
      <c r="AM438" s="9"/>
    </row>
    <row r="439" spans="1:39" ht="13.5" customHeight="1" x14ac:dyDescent="0.2">
      <c r="A439" s="80"/>
      <c r="D439" s="1" t="s">
        <v>61</v>
      </c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5">
        <v>0</v>
      </c>
      <c r="Y439" s="5">
        <v>0</v>
      </c>
      <c r="Z439" s="5">
        <v>0</v>
      </c>
      <c r="AL439" s="9"/>
      <c r="AM439" s="9"/>
    </row>
    <row r="440" spans="1:39" ht="13.5" customHeight="1" x14ac:dyDescent="0.2">
      <c r="A440" s="80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9">
        <f>SUM(X428:X439)</f>
        <v>99</v>
      </c>
      <c r="Y440" s="9">
        <f>SUM(Y428:Y439)</f>
        <v>91</v>
      </c>
      <c r="Z440" s="9">
        <f>SUM(Z428:Z439)</f>
        <v>88</v>
      </c>
      <c r="AL440" s="9"/>
      <c r="AM440" s="9"/>
    </row>
    <row r="441" spans="1:39" ht="13.5" customHeight="1" x14ac:dyDescent="0.2">
      <c r="A441" s="80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AL441" s="9"/>
      <c r="AM441" s="9"/>
    </row>
    <row r="442" spans="1:39" ht="13.5" customHeight="1" x14ac:dyDescent="0.2">
      <c r="A442" s="80"/>
      <c r="B442" s="65" t="s">
        <v>63</v>
      </c>
      <c r="C442" s="71"/>
      <c r="D442" s="71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  <c r="Z442" s="74"/>
      <c r="AA442" s="74"/>
      <c r="AB442" s="74"/>
      <c r="AC442" s="74"/>
      <c r="AD442" s="74"/>
      <c r="AE442" s="74"/>
      <c r="AF442" s="74"/>
      <c r="AG442" s="74"/>
      <c r="AH442" s="74"/>
      <c r="AI442" s="74"/>
      <c r="AL442" s="9"/>
      <c r="AM442" s="9"/>
    </row>
    <row r="443" spans="1:39" ht="13.5" customHeight="1" x14ac:dyDescent="0.2">
      <c r="A443" s="80"/>
      <c r="D443" s="1" t="s">
        <v>64</v>
      </c>
      <c r="X443" s="9">
        <v>0</v>
      </c>
      <c r="Y443" s="9">
        <v>1</v>
      </c>
      <c r="Z443" s="9">
        <v>1</v>
      </c>
      <c r="AL443" s="9"/>
      <c r="AM443" s="9"/>
    </row>
    <row r="444" spans="1:39" ht="13.5" customHeight="1" x14ac:dyDescent="0.2">
      <c r="A444" s="80"/>
      <c r="D444" s="1" t="s">
        <v>28</v>
      </c>
      <c r="X444" s="9">
        <v>8</v>
      </c>
      <c r="Y444" s="9">
        <v>8</v>
      </c>
      <c r="Z444" s="9">
        <v>5</v>
      </c>
      <c r="AL444" s="9"/>
      <c r="AM444" s="9"/>
    </row>
    <row r="445" spans="1:39" ht="13.5" customHeight="1" x14ac:dyDescent="0.2">
      <c r="A445" s="80"/>
      <c r="D445" s="1" t="s">
        <v>65</v>
      </c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>
        <v>0</v>
      </c>
      <c r="Y445" s="5">
        <v>0</v>
      </c>
      <c r="Z445" s="5">
        <v>0</v>
      </c>
      <c r="AL445" s="9"/>
      <c r="AM445" s="9"/>
    </row>
    <row r="446" spans="1:39" ht="13.5" customHeight="1" x14ac:dyDescent="0.2">
      <c r="A446" s="80"/>
      <c r="P446" s="9">
        <v>2</v>
      </c>
      <c r="Q446" s="9">
        <v>9</v>
      </c>
      <c r="R446" s="9">
        <v>8</v>
      </c>
      <c r="S446" s="9">
        <v>8</v>
      </c>
      <c r="T446" s="9">
        <v>6</v>
      </c>
      <c r="U446" s="9">
        <v>7</v>
      </c>
      <c r="V446" s="9">
        <v>8</v>
      </c>
      <c r="W446" s="9">
        <v>11</v>
      </c>
      <c r="X446" s="9">
        <f>SUM(X443:X445)</f>
        <v>8</v>
      </c>
      <c r="Y446" s="9">
        <f>SUM(Y443:Y445)</f>
        <v>9</v>
      </c>
      <c r="Z446" s="9">
        <f>SUM(Z443:Z445)</f>
        <v>6</v>
      </c>
      <c r="AL446" s="9"/>
      <c r="AM446" s="9"/>
    </row>
    <row r="447" spans="1:39" ht="13.5" customHeight="1" x14ac:dyDescent="0.2">
      <c r="AL447" s="9"/>
      <c r="AM447" s="9"/>
    </row>
    <row r="448" spans="1:39" ht="13.5" customHeight="1" x14ac:dyDescent="0.2">
      <c r="AL448" s="9"/>
      <c r="AM448" s="9"/>
    </row>
    <row r="449" spans="38:39" ht="13.5" customHeight="1" x14ac:dyDescent="0.2">
      <c r="AL449" s="9"/>
      <c r="AM449" s="9"/>
    </row>
    <row r="450" spans="38:39" ht="13.5" customHeight="1" x14ac:dyDescent="0.2">
      <c r="AL450" s="9"/>
      <c r="AM450" s="9"/>
    </row>
    <row r="451" spans="38:39" ht="13.5" customHeight="1" x14ac:dyDescent="0.2">
      <c r="AL451" s="9"/>
      <c r="AM451" s="9"/>
    </row>
    <row r="452" spans="38:39" ht="13.5" customHeight="1" x14ac:dyDescent="0.2">
      <c r="AL452" s="9"/>
      <c r="AM452" s="9"/>
    </row>
    <row r="453" spans="38:39" ht="13.5" customHeight="1" x14ac:dyDescent="0.2">
      <c r="AL453" s="9"/>
      <c r="AM453" s="9"/>
    </row>
    <row r="454" spans="38:39" ht="13.5" customHeight="1" x14ac:dyDescent="0.2">
      <c r="AL454" s="9"/>
      <c r="AM454" s="9"/>
    </row>
    <row r="455" spans="38:39" ht="13.5" customHeight="1" x14ac:dyDescent="0.2">
      <c r="AL455" s="9"/>
      <c r="AM455" s="9"/>
    </row>
    <row r="456" spans="38:39" ht="13.5" customHeight="1" x14ac:dyDescent="0.2">
      <c r="AL456" s="9"/>
      <c r="AM456" s="9"/>
    </row>
  </sheetData>
  <mergeCells count="2">
    <mergeCell ref="A2:AJ2"/>
    <mergeCell ref="B123:D123"/>
  </mergeCells>
  <hyperlinks>
    <hyperlink ref="B123:D123" r:id="rId1" display="Source: IPEDS HR, Human Resources Survey" xr:uid="{B3355E2B-058F-4A9F-862A-3191D6C1F835}"/>
  </hyperlinks>
  <printOptions horizontalCentered="1"/>
  <pageMargins left="0.7" right="0.45" top="0.5" bottom="0.25" header="0.5" footer="0.5"/>
  <pageSetup scale="79" orientation="portrait" r:id="rId2"/>
  <headerFooter alignWithMargins="0"/>
  <rowBreaks count="1" manualBreakCount="1">
    <brk id="70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121"/>
  <sheetViews>
    <sheetView zoomScaleNormal="100" workbookViewId="0"/>
  </sheetViews>
  <sheetFormatPr defaultColWidth="9.140625" defaultRowHeight="13.5" customHeight="1" x14ac:dyDescent="0.2"/>
  <cols>
    <col min="1" max="3" width="2.7109375" style="1" customWidth="1"/>
    <col min="4" max="4" width="37.7109375" style="1" customWidth="1"/>
    <col min="5" max="29" width="8.7109375" style="9" hidden="1" customWidth="1"/>
    <col min="30" max="35" width="8.7109375" style="9" customWidth="1"/>
    <col min="36" max="36" width="2.7109375" style="1" customWidth="1"/>
    <col min="37" max="16384" width="9.140625" style="1"/>
  </cols>
  <sheetData>
    <row r="2" spans="1:36" ht="15" customHeight="1" x14ac:dyDescent="0.25">
      <c r="A2" s="84" t="s">
        <v>0</v>
      </c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7"/>
    </row>
    <row r="3" spans="1:36" ht="13.5" customHeight="1" x14ac:dyDescent="0.2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</row>
    <row r="4" spans="1:36" ht="15" customHeight="1" x14ac:dyDescent="0.25">
      <c r="A4" s="3"/>
      <c r="B4" s="7" t="s">
        <v>87</v>
      </c>
      <c r="C4" s="8"/>
      <c r="AJ4" s="6"/>
    </row>
    <row r="5" spans="1:36" ht="15" customHeight="1" x14ac:dyDescent="0.25">
      <c r="A5" s="3"/>
      <c r="B5" s="7" t="s">
        <v>68</v>
      </c>
      <c r="C5" s="8"/>
      <c r="AJ5" s="6"/>
    </row>
    <row r="6" spans="1:36" ht="13.5" customHeight="1" thickBot="1" x14ac:dyDescent="0.25">
      <c r="A6" s="3"/>
      <c r="B6" s="10"/>
      <c r="C6" s="10"/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6"/>
    </row>
    <row r="7" spans="1:36" ht="13.5" customHeight="1" thickTop="1" x14ac:dyDescent="0.2">
      <c r="A7" s="3"/>
      <c r="B7" s="12"/>
      <c r="C7" s="4"/>
      <c r="D7" s="4"/>
      <c r="E7" s="13" t="s">
        <v>2</v>
      </c>
      <c r="F7" s="13" t="s">
        <v>3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  <c r="M7" s="13" t="s">
        <v>10</v>
      </c>
      <c r="N7" s="13" t="s">
        <v>11</v>
      </c>
      <c r="O7" s="13" t="s">
        <v>12</v>
      </c>
      <c r="P7" s="13" t="s">
        <v>13</v>
      </c>
      <c r="Q7" s="13" t="s">
        <v>14</v>
      </c>
      <c r="R7" s="13" t="s">
        <v>15</v>
      </c>
      <c r="S7" s="13" t="s">
        <v>16</v>
      </c>
      <c r="T7" s="13" t="s">
        <v>17</v>
      </c>
      <c r="U7" s="13" t="s">
        <v>18</v>
      </c>
      <c r="V7" s="13" t="s">
        <v>19</v>
      </c>
      <c r="W7" s="13" t="s">
        <v>20</v>
      </c>
      <c r="X7" s="13" t="s">
        <v>21</v>
      </c>
      <c r="Y7" s="13" t="s">
        <v>22</v>
      </c>
      <c r="Z7" s="13" t="s">
        <v>91</v>
      </c>
      <c r="AA7" s="13" t="s">
        <v>93</v>
      </c>
      <c r="AB7" s="13" t="s">
        <v>94</v>
      </c>
      <c r="AC7" s="13" t="s">
        <v>95</v>
      </c>
      <c r="AD7" s="13" t="s">
        <v>96</v>
      </c>
      <c r="AE7" s="13" t="s">
        <v>98</v>
      </c>
      <c r="AF7" s="13" t="s">
        <v>99</v>
      </c>
      <c r="AG7" s="13" t="s">
        <v>103</v>
      </c>
      <c r="AH7" s="13" t="s">
        <v>104</v>
      </c>
      <c r="AI7" s="13" t="s">
        <v>105</v>
      </c>
      <c r="AJ7" s="6"/>
    </row>
    <row r="8" spans="1:36" ht="13.5" customHeight="1" x14ac:dyDescent="0.2">
      <c r="A8" s="3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6"/>
    </row>
    <row r="9" spans="1:36" ht="13.5" customHeight="1" x14ac:dyDescent="0.2">
      <c r="A9" s="3"/>
      <c r="B9" s="21" t="s">
        <v>23</v>
      </c>
      <c r="C9" s="22"/>
      <c r="D9" s="2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6"/>
    </row>
    <row r="10" spans="1:36" ht="13.5" customHeight="1" x14ac:dyDescent="0.2">
      <c r="A10" s="3"/>
      <c r="E10" s="9">
        <f t="shared" ref="E10:X10" si="0">E15+E111</f>
        <v>2744</v>
      </c>
      <c r="F10" s="9">
        <f t="shared" si="0"/>
        <v>2831</v>
      </c>
      <c r="G10" s="9">
        <f t="shared" si="0"/>
        <v>2947</v>
      </c>
      <c r="H10" s="9">
        <f t="shared" si="0"/>
        <v>3093</v>
      </c>
      <c r="I10" s="9">
        <f t="shared" si="0"/>
        <v>3170</v>
      </c>
      <c r="J10" s="9">
        <f t="shared" si="0"/>
        <v>3247</v>
      </c>
      <c r="K10" s="9">
        <f t="shared" si="0"/>
        <v>3278</v>
      </c>
      <c r="L10" s="9">
        <f t="shared" si="0"/>
        <v>3348</v>
      </c>
      <c r="M10" s="9">
        <f t="shared" si="0"/>
        <v>3506</v>
      </c>
      <c r="N10" s="9">
        <f t="shared" si="0"/>
        <v>4131</v>
      </c>
      <c r="O10" s="9">
        <f t="shared" si="0"/>
        <v>3990</v>
      </c>
      <c r="P10" s="9">
        <f t="shared" si="0"/>
        <v>4015</v>
      </c>
      <c r="Q10" s="9">
        <f t="shared" si="0"/>
        <v>4081</v>
      </c>
      <c r="R10" s="9">
        <f t="shared" si="0"/>
        <v>3952</v>
      </c>
      <c r="S10" s="9">
        <f t="shared" si="0"/>
        <v>3921</v>
      </c>
      <c r="T10" s="9">
        <f t="shared" si="0"/>
        <v>3972</v>
      </c>
      <c r="U10" s="9">
        <f t="shared" si="0"/>
        <v>3941</v>
      </c>
      <c r="V10" s="9">
        <f t="shared" si="0"/>
        <v>4018</v>
      </c>
      <c r="W10" s="9">
        <f t="shared" si="0"/>
        <v>3972</v>
      </c>
      <c r="X10" s="9">
        <f t="shared" si="0"/>
        <v>3968</v>
      </c>
      <c r="Y10" s="9">
        <f>Y15+Y111</f>
        <v>3986</v>
      </c>
      <c r="Z10" s="9">
        <f t="shared" ref="Z10" si="1">Z15+Z111</f>
        <v>3900</v>
      </c>
      <c r="AA10" s="9">
        <f t="shared" ref="AA10:AB10" si="2">AA15+AA111</f>
        <v>3883</v>
      </c>
      <c r="AB10" s="9">
        <f t="shared" si="2"/>
        <v>4017</v>
      </c>
      <c r="AC10" s="9">
        <f t="shared" ref="AC10:AD10" si="3">AC15+AC111</f>
        <v>3850</v>
      </c>
      <c r="AD10" s="9">
        <f t="shared" si="3"/>
        <v>3662</v>
      </c>
      <c r="AE10" s="9">
        <f t="shared" ref="AE10:AF10" si="4">AE15+AE111</f>
        <v>3691</v>
      </c>
      <c r="AF10" s="9">
        <f t="shared" si="4"/>
        <v>3407</v>
      </c>
      <c r="AG10" s="9">
        <f t="shared" ref="AG10:AH10" si="5">AG15+AG111</f>
        <v>3558</v>
      </c>
      <c r="AH10" s="9">
        <f t="shared" si="5"/>
        <v>3576</v>
      </c>
      <c r="AI10" s="9">
        <f t="shared" ref="AI10" si="6">AI15+AI111</f>
        <v>3815</v>
      </c>
      <c r="AJ10" s="6"/>
    </row>
    <row r="11" spans="1:36" ht="13.5" customHeight="1" x14ac:dyDescent="0.2">
      <c r="A11" s="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6"/>
    </row>
    <row r="12" spans="1:36" ht="13.5" customHeight="1" x14ac:dyDescent="0.2">
      <c r="A12" s="3"/>
      <c r="B12" s="21" t="s">
        <v>24</v>
      </c>
      <c r="C12" s="24"/>
      <c r="D12" s="24"/>
      <c r="E12" s="25"/>
      <c r="F12" s="25"/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6"/>
    </row>
    <row r="13" spans="1:36" ht="13.5" customHeight="1" x14ac:dyDescent="0.2">
      <c r="A13" s="3"/>
      <c r="D13" s="1" t="s">
        <v>83</v>
      </c>
      <c r="E13" s="9">
        <v>1811</v>
      </c>
      <c r="F13" s="9">
        <v>1858</v>
      </c>
      <c r="G13" s="9">
        <v>1909</v>
      </c>
      <c r="H13" s="9">
        <v>1926</v>
      </c>
      <c r="I13" s="9">
        <v>1970</v>
      </c>
      <c r="J13" s="9">
        <v>2029</v>
      </c>
      <c r="K13" s="9">
        <v>2093</v>
      </c>
      <c r="L13" s="9">
        <v>2077</v>
      </c>
      <c r="M13" s="9">
        <v>2168</v>
      </c>
      <c r="N13" s="9">
        <v>2458</v>
      </c>
      <c r="O13" s="9">
        <v>2449</v>
      </c>
      <c r="P13" s="9">
        <v>2470</v>
      </c>
      <c r="Q13" s="9">
        <v>2522</v>
      </c>
      <c r="R13" s="9">
        <v>2468</v>
      </c>
      <c r="S13" s="9">
        <v>2476</v>
      </c>
      <c r="T13" s="9">
        <v>2556</v>
      </c>
      <c r="U13" s="9">
        <v>2621</v>
      </c>
      <c r="V13" s="9">
        <v>2602</v>
      </c>
      <c r="W13" s="9">
        <v>2657</v>
      </c>
      <c r="X13" s="9">
        <f t="shared" ref="X13:Z14" si="7">X18+X75</f>
        <v>2660</v>
      </c>
      <c r="Y13" s="9">
        <f>Y18+Y75</f>
        <v>2673</v>
      </c>
      <c r="Z13" s="9">
        <f>Z18+Z75</f>
        <v>2608</v>
      </c>
      <c r="AA13" s="9">
        <f t="shared" ref="AA13:AB13" si="8">AA18+AA75</f>
        <v>2590</v>
      </c>
      <c r="AB13" s="9">
        <f t="shared" si="8"/>
        <v>2604</v>
      </c>
      <c r="AC13" s="9">
        <f t="shared" ref="AC13:AD13" si="9">AC18+AC75</f>
        <v>2493</v>
      </c>
      <c r="AD13" s="9">
        <f t="shared" si="9"/>
        <v>2368</v>
      </c>
      <c r="AE13" s="9">
        <f t="shared" ref="AE13:AF13" si="10">AE18+AE75</f>
        <v>2344</v>
      </c>
      <c r="AF13" s="9">
        <f t="shared" si="10"/>
        <v>2292</v>
      </c>
      <c r="AG13" s="9">
        <f t="shared" ref="AG13:AH13" si="11">AG18+AG75</f>
        <v>2304</v>
      </c>
      <c r="AH13" s="9">
        <f t="shared" si="11"/>
        <v>2372</v>
      </c>
      <c r="AI13" s="9">
        <f t="shared" ref="AI13" si="12">AI18+AI75</f>
        <v>2562</v>
      </c>
      <c r="AJ13" s="6"/>
    </row>
    <row r="14" spans="1:36" ht="13.5" customHeight="1" x14ac:dyDescent="0.2">
      <c r="A14" s="3"/>
      <c r="D14" s="1" t="s">
        <v>84</v>
      </c>
      <c r="E14" s="5">
        <v>670</v>
      </c>
      <c r="F14" s="5">
        <v>695</v>
      </c>
      <c r="G14" s="5">
        <v>730</v>
      </c>
      <c r="H14" s="5">
        <v>852</v>
      </c>
      <c r="I14" s="5">
        <v>857</v>
      </c>
      <c r="J14" s="5">
        <v>848</v>
      </c>
      <c r="K14" s="5">
        <v>794</v>
      </c>
      <c r="L14" s="5">
        <v>884</v>
      </c>
      <c r="M14" s="5">
        <v>865</v>
      </c>
      <c r="N14" s="5">
        <v>1213</v>
      </c>
      <c r="O14" s="5">
        <v>1081</v>
      </c>
      <c r="P14" s="5">
        <v>1083</v>
      </c>
      <c r="Q14" s="5">
        <v>1103</v>
      </c>
      <c r="R14" s="5">
        <v>1015</v>
      </c>
      <c r="S14" s="5">
        <v>981</v>
      </c>
      <c r="T14" s="5">
        <v>906</v>
      </c>
      <c r="U14" s="5">
        <v>783</v>
      </c>
      <c r="V14" s="5">
        <v>854</v>
      </c>
      <c r="W14" s="5">
        <v>767</v>
      </c>
      <c r="X14" s="5">
        <f t="shared" si="7"/>
        <v>765</v>
      </c>
      <c r="Y14" s="5">
        <f t="shared" si="7"/>
        <v>731</v>
      </c>
      <c r="Z14" s="5">
        <f t="shared" si="7"/>
        <v>755</v>
      </c>
      <c r="AA14" s="5">
        <f t="shared" ref="AA14:AB14" si="13">AA19+AA76</f>
        <v>769</v>
      </c>
      <c r="AB14" s="5">
        <f t="shared" si="13"/>
        <v>892</v>
      </c>
      <c r="AC14" s="5">
        <f t="shared" ref="AC14:AD14" si="14">AC19+AC76</f>
        <v>857</v>
      </c>
      <c r="AD14" s="5">
        <f t="shared" si="14"/>
        <v>808</v>
      </c>
      <c r="AE14" s="5">
        <f t="shared" ref="AE14:AF14" si="15">AE19+AE76</f>
        <v>875</v>
      </c>
      <c r="AF14" s="5">
        <f t="shared" si="15"/>
        <v>722</v>
      </c>
      <c r="AG14" s="5">
        <f t="shared" ref="AG14:AH14" si="16">AG19+AG76</f>
        <v>839</v>
      </c>
      <c r="AH14" s="5">
        <f t="shared" si="16"/>
        <v>801</v>
      </c>
      <c r="AI14" s="5">
        <f t="shared" ref="AI14" si="17">AI19+AI76</f>
        <v>837</v>
      </c>
      <c r="AJ14" s="6"/>
    </row>
    <row r="15" spans="1:36" ht="13.5" customHeight="1" x14ac:dyDescent="0.2">
      <c r="A15" s="3"/>
      <c r="D15" s="2"/>
      <c r="E15" s="9">
        <f t="shared" ref="E15:Y15" si="18">SUM(E13:E14)</f>
        <v>2481</v>
      </c>
      <c r="F15" s="9">
        <f t="shared" si="18"/>
        <v>2553</v>
      </c>
      <c r="G15" s="9">
        <f t="shared" si="18"/>
        <v>2639</v>
      </c>
      <c r="H15" s="9">
        <f t="shared" si="18"/>
        <v>2778</v>
      </c>
      <c r="I15" s="9">
        <f t="shared" si="18"/>
        <v>2827</v>
      </c>
      <c r="J15" s="9">
        <f t="shared" si="18"/>
        <v>2877</v>
      </c>
      <c r="K15" s="9">
        <f t="shared" si="18"/>
        <v>2887</v>
      </c>
      <c r="L15" s="9">
        <f t="shared" si="18"/>
        <v>2961</v>
      </c>
      <c r="M15" s="9">
        <f t="shared" si="18"/>
        <v>3033</v>
      </c>
      <c r="N15" s="9">
        <f t="shared" si="18"/>
        <v>3671</v>
      </c>
      <c r="O15" s="9">
        <f t="shared" si="18"/>
        <v>3530</v>
      </c>
      <c r="P15" s="9">
        <f t="shared" si="18"/>
        <v>3553</v>
      </c>
      <c r="Q15" s="9">
        <f t="shared" si="18"/>
        <v>3625</v>
      </c>
      <c r="R15" s="9">
        <f t="shared" si="18"/>
        <v>3483</v>
      </c>
      <c r="S15" s="9">
        <f t="shared" si="18"/>
        <v>3457</v>
      </c>
      <c r="T15" s="9">
        <f t="shared" si="18"/>
        <v>3462</v>
      </c>
      <c r="U15" s="9">
        <f t="shared" si="18"/>
        <v>3404</v>
      </c>
      <c r="V15" s="9">
        <f t="shared" si="18"/>
        <v>3456</v>
      </c>
      <c r="W15" s="9">
        <f t="shared" si="18"/>
        <v>3424</v>
      </c>
      <c r="X15" s="9">
        <f t="shared" si="18"/>
        <v>3425</v>
      </c>
      <c r="Y15" s="9">
        <f t="shared" si="18"/>
        <v>3404</v>
      </c>
      <c r="Z15" s="9">
        <f t="shared" ref="Z15" si="19">SUM(Z13:Z14)</f>
        <v>3363</v>
      </c>
      <c r="AA15" s="9">
        <f t="shared" ref="AA15:AB15" si="20">SUM(AA13:AA14)</f>
        <v>3359</v>
      </c>
      <c r="AB15" s="9">
        <f t="shared" si="20"/>
        <v>3496</v>
      </c>
      <c r="AC15" s="9">
        <f t="shared" ref="AC15:AD15" si="21">SUM(AC13:AC14)</f>
        <v>3350</v>
      </c>
      <c r="AD15" s="9">
        <f t="shared" si="21"/>
        <v>3176</v>
      </c>
      <c r="AE15" s="9">
        <f t="shared" ref="AE15:AF15" si="22">SUM(AE13:AE14)</f>
        <v>3219</v>
      </c>
      <c r="AF15" s="9">
        <f t="shared" si="22"/>
        <v>3014</v>
      </c>
      <c r="AG15" s="9">
        <f t="shared" ref="AG15:AH15" si="23">SUM(AG13:AG14)</f>
        <v>3143</v>
      </c>
      <c r="AH15" s="9">
        <f t="shared" si="23"/>
        <v>3173</v>
      </c>
      <c r="AI15" s="9">
        <f t="shared" ref="AI15" si="24">SUM(AI13:AI14)</f>
        <v>3399</v>
      </c>
      <c r="AJ15" s="6"/>
    </row>
    <row r="16" spans="1:36" ht="13.5" customHeight="1" x14ac:dyDescent="0.2">
      <c r="A16" s="3"/>
      <c r="D16" s="2"/>
      <c r="AJ16" s="6"/>
    </row>
    <row r="17" spans="1:36" ht="13.5" customHeight="1" x14ac:dyDescent="0.2">
      <c r="A17" s="3"/>
      <c r="B17" s="21" t="s">
        <v>25</v>
      </c>
      <c r="C17" s="27"/>
      <c r="D17" s="28"/>
      <c r="E17" s="29"/>
      <c r="F17" s="29"/>
      <c r="G17" s="29"/>
      <c r="H17" s="29"/>
      <c r="I17" s="29"/>
      <c r="J17" s="29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6"/>
    </row>
    <row r="18" spans="1:36" ht="13.5" customHeight="1" x14ac:dyDescent="0.2">
      <c r="A18" s="3"/>
      <c r="D18" s="1" t="s">
        <v>83</v>
      </c>
      <c r="E18" s="15"/>
      <c r="F18" s="15"/>
      <c r="G18" s="15"/>
      <c r="H18" s="15"/>
      <c r="I18" s="15"/>
      <c r="J18" s="15"/>
      <c r="X18" s="9">
        <f t="shared" ref="X18:AC18" si="25">X25</f>
        <v>761</v>
      </c>
      <c r="Y18" s="9">
        <f t="shared" si="25"/>
        <v>773</v>
      </c>
      <c r="Z18" s="9">
        <f t="shared" si="25"/>
        <v>719</v>
      </c>
      <c r="AA18" s="9">
        <f t="shared" si="25"/>
        <v>724</v>
      </c>
      <c r="AB18" s="9">
        <f t="shared" si="25"/>
        <v>729</v>
      </c>
      <c r="AC18" s="9">
        <f t="shared" si="25"/>
        <v>722</v>
      </c>
      <c r="AD18" s="9">
        <f t="shared" ref="AD18:AE18" si="26">AD25</f>
        <v>691</v>
      </c>
      <c r="AE18" s="9">
        <f t="shared" si="26"/>
        <v>641</v>
      </c>
      <c r="AF18" s="9">
        <f t="shared" ref="AF18:AG18" si="27">AF25</f>
        <v>601</v>
      </c>
      <c r="AG18" s="9">
        <f t="shared" si="27"/>
        <v>588</v>
      </c>
      <c r="AH18" s="9">
        <f t="shared" ref="AH18:AI18" si="28">AH25</f>
        <v>601</v>
      </c>
      <c r="AI18" s="9">
        <f t="shared" si="28"/>
        <v>617</v>
      </c>
      <c r="AJ18" s="6"/>
    </row>
    <row r="19" spans="1:36" ht="13.5" customHeight="1" x14ac:dyDescent="0.2">
      <c r="A19" s="3"/>
      <c r="D19" s="1" t="s">
        <v>85</v>
      </c>
      <c r="E19" s="15"/>
      <c r="F19" s="15"/>
      <c r="G19" s="15"/>
      <c r="H19" s="15"/>
      <c r="I19" s="15"/>
      <c r="J19" s="15"/>
      <c r="X19" s="5">
        <f t="shared" ref="X19:AC19" si="29">X69</f>
        <v>437</v>
      </c>
      <c r="Y19" s="5">
        <f t="shared" si="29"/>
        <v>473</v>
      </c>
      <c r="Z19" s="5">
        <f t="shared" si="29"/>
        <v>536</v>
      </c>
      <c r="AA19" s="5">
        <f t="shared" si="29"/>
        <v>566</v>
      </c>
      <c r="AB19" s="5">
        <f t="shared" si="29"/>
        <v>602</v>
      </c>
      <c r="AC19" s="5">
        <f t="shared" si="29"/>
        <v>609</v>
      </c>
      <c r="AD19" s="5">
        <f t="shared" ref="AD19:AE19" si="30">AD69</f>
        <v>561</v>
      </c>
      <c r="AE19" s="5">
        <f t="shared" si="30"/>
        <v>623</v>
      </c>
      <c r="AF19" s="5">
        <f t="shared" ref="AF19:AG19" si="31">AF69</f>
        <v>503</v>
      </c>
      <c r="AG19" s="5">
        <f t="shared" si="31"/>
        <v>591</v>
      </c>
      <c r="AH19" s="5">
        <f t="shared" ref="AH19:AI19" si="32">AH69</f>
        <v>576</v>
      </c>
      <c r="AI19" s="5">
        <f t="shared" si="32"/>
        <v>615</v>
      </c>
      <c r="AJ19" s="6"/>
    </row>
    <row r="20" spans="1:36" ht="13.5" customHeight="1" x14ac:dyDescent="0.2">
      <c r="A20" s="3"/>
      <c r="D20" s="2"/>
      <c r="E20" s="15"/>
      <c r="F20" s="15"/>
      <c r="G20" s="15"/>
      <c r="H20" s="15"/>
      <c r="I20" s="15"/>
      <c r="J20" s="15"/>
      <c r="X20" s="9">
        <f t="shared" ref="X20:AC20" si="33">SUM(X18:X19)</f>
        <v>1198</v>
      </c>
      <c r="Y20" s="9">
        <f t="shared" si="33"/>
        <v>1246</v>
      </c>
      <c r="Z20" s="9">
        <f t="shared" si="33"/>
        <v>1255</v>
      </c>
      <c r="AA20" s="9">
        <f t="shared" si="33"/>
        <v>1290</v>
      </c>
      <c r="AB20" s="9">
        <f t="shared" si="33"/>
        <v>1331</v>
      </c>
      <c r="AC20" s="9">
        <f t="shared" si="33"/>
        <v>1331</v>
      </c>
      <c r="AD20" s="9">
        <f t="shared" ref="AD20:AE20" si="34">SUM(AD18:AD19)</f>
        <v>1252</v>
      </c>
      <c r="AE20" s="9">
        <f t="shared" si="34"/>
        <v>1264</v>
      </c>
      <c r="AF20" s="9">
        <f t="shared" ref="AF20:AG20" si="35">SUM(AF18:AF19)</f>
        <v>1104</v>
      </c>
      <c r="AG20" s="9">
        <f t="shared" si="35"/>
        <v>1179</v>
      </c>
      <c r="AH20" s="9">
        <f t="shared" ref="AH20:AI20" si="36">SUM(AH18:AH19)</f>
        <v>1177</v>
      </c>
      <c r="AI20" s="9">
        <f t="shared" si="36"/>
        <v>1232</v>
      </c>
      <c r="AJ20" s="6"/>
    </row>
    <row r="21" spans="1:36" ht="13.5" customHeight="1" x14ac:dyDescent="0.2">
      <c r="A21" s="3"/>
      <c r="C21" s="8" t="s">
        <v>26</v>
      </c>
      <c r="D21" s="8"/>
      <c r="E21" s="15"/>
      <c r="F21" s="15"/>
      <c r="G21" s="15"/>
      <c r="H21" s="15"/>
      <c r="I21" s="15"/>
      <c r="J21" s="15"/>
      <c r="AJ21" s="6"/>
    </row>
    <row r="22" spans="1:36" ht="13.5" customHeight="1" x14ac:dyDescent="0.2">
      <c r="A22" s="3"/>
      <c r="D22" s="1" t="s">
        <v>27</v>
      </c>
      <c r="W22" s="1"/>
      <c r="X22" s="9">
        <v>722</v>
      </c>
      <c r="Y22" s="9">
        <v>741</v>
      </c>
      <c r="Z22" s="9">
        <v>697</v>
      </c>
      <c r="AA22" s="9">
        <v>706</v>
      </c>
      <c r="AB22" s="9">
        <v>710</v>
      </c>
      <c r="AC22" s="9">
        <v>702</v>
      </c>
      <c r="AD22" s="9">
        <v>676</v>
      </c>
      <c r="AE22" s="9">
        <v>616</v>
      </c>
      <c r="AF22" s="9">
        <v>589</v>
      </c>
      <c r="AG22" s="9">
        <v>570</v>
      </c>
      <c r="AH22" s="9">
        <v>583</v>
      </c>
      <c r="AI22" s="9">
        <v>598</v>
      </c>
      <c r="AJ22" s="6"/>
    </row>
    <row r="23" spans="1:36" ht="13.5" customHeight="1" x14ac:dyDescent="0.2">
      <c r="A23" s="3"/>
      <c r="D23" s="1" t="s">
        <v>28</v>
      </c>
      <c r="W23" s="1"/>
      <c r="X23" s="9">
        <v>36</v>
      </c>
      <c r="Y23" s="9">
        <v>31</v>
      </c>
      <c r="Z23" s="9">
        <v>20</v>
      </c>
      <c r="AA23" s="9">
        <v>15</v>
      </c>
      <c r="AB23" s="9">
        <v>14</v>
      </c>
      <c r="AC23" s="9">
        <v>16</v>
      </c>
      <c r="AD23" s="9">
        <v>14</v>
      </c>
      <c r="AE23" s="9">
        <v>21</v>
      </c>
      <c r="AF23" s="9">
        <v>12</v>
      </c>
      <c r="AG23" s="9">
        <v>18</v>
      </c>
      <c r="AH23" s="9">
        <v>18</v>
      </c>
      <c r="AI23" s="9">
        <v>19</v>
      </c>
      <c r="AJ23" s="6"/>
    </row>
    <row r="24" spans="1:36" ht="13.5" customHeight="1" x14ac:dyDescent="0.2">
      <c r="A24" s="3"/>
      <c r="D24" s="1" t="s">
        <v>29</v>
      </c>
      <c r="W24" s="1"/>
      <c r="X24" s="5">
        <v>3</v>
      </c>
      <c r="Y24" s="5">
        <v>1</v>
      </c>
      <c r="Z24" s="5">
        <v>2</v>
      </c>
      <c r="AA24" s="5">
        <v>3</v>
      </c>
      <c r="AB24" s="5">
        <v>5</v>
      </c>
      <c r="AC24" s="5">
        <v>4</v>
      </c>
      <c r="AD24" s="5">
        <v>1</v>
      </c>
      <c r="AE24" s="5">
        <v>4</v>
      </c>
      <c r="AF24" s="5">
        <v>0</v>
      </c>
      <c r="AG24" s="5">
        <v>0</v>
      </c>
      <c r="AH24" s="5">
        <v>0</v>
      </c>
      <c r="AI24" s="5">
        <v>0</v>
      </c>
      <c r="AJ24" s="6"/>
    </row>
    <row r="25" spans="1:36" ht="13.5" customHeight="1" x14ac:dyDescent="0.2">
      <c r="A25" s="3"/>
      <c r="W25" s="1"/>
      <c r="X25" s="9">
        <f t="shared" ref="X25:AC25" si="37">SUM(X22:X24)</f>
        <v>761</v>
      </c>
      <c r="Y25" s="9">
        <f t="shared" si="37"/>
        <v>773</v>
      </c>
      <c r="Z25" s="9">
        <f t="shared" si="37"/>
        <v>719</v>
      </c>
      <c r="AA25" s="9">
        <f t="shared" si="37"/>
        <v>724</v>
      </c>
      <c r="AB25" s="9">
        <f t="shared" si="37"/>
        <v>729</v>
      </c>
      <c r="AC25" s="9">
        <f t="shared" si="37"/>
        <v>722</v>
      </c>
      <c r="AD25" s="9">
        <f t="shared" ref="AD25:AE25" si="38">SUM(AD22:AD24)</f>
        <v>691</v>
      </c>
      <c r="AE25" s="9">
        <f t="shared" si="38"/>
        <v>641</v>
      </c>
      <c r="AF25" s="9">
        <f t="shared" ref="AF25:AG25" si="39">SUM(AF22:AF24)</f>
        <v>601</v>
      </c>
      <c r="AG25" s="9">
        <f t="shared" si="39"/>
        <v>588</v>
      </c>
      <c r="AH25" s="9">
        <f t="shared" ref="AH25:AI25" si="40">SUM(AH22:AH24)</f>
        <v>601</v>
      </c>
      <c r="AI25" s="9">
        <f t="shared" si="40"/>
        <v>617</v>
      </c>
      <c r="AJ25" s="6"/>
    </row>
    <row r="26" spans="1:36" ht="13.5" customHeight="1" x14ac:dyDescent="0.2">
      <c r="A26" s="3"/>
      <c r="C26" s="8" t="s">
        <v>30</v>
      </c>
      <c r="AJ26" s="6"/>
    </row>
    <row r="27" spans="1:36" ht="13.5" customHeight="1" x14ac:dyDescent="0.2">
      <c r="A27" s="3"/>
      <c r="D27" s="1" t="s">
        <v>31</v>
      </c>
      <c r="W27" s="1"/>
      <c r="X27" s="16">
        <v>18</v>
      </c>
      <c r="Y27" s="16">
        <v>26</v>
      </c>
      <c r="Z27" s="16">
        <v>25</v>
      </c>
      <c r="AA27" s="16">
        <v>24</v>
      </c>
      <c r="AB27" s="16">
        <v>23</v>
      </c>
      <c r="AC27" s="16">
        <v>21</v>
      </c>
      <c r="AD27" s="16">
        <v>22</v>
      </c>
      <c r="AE27" s="16">
        <v>24</v>
      </c>
      <c r="AF27" s="16">
        <v>26</v>
      </c>
      <c r="AG27" s="16">
        <v>31</v>
      </c>
      <c r="AH27" s="16">
        <v>42</v>
      </c>
      <c r="AI27" s="16">
        <v>46</v>
      </c>
      <c r="AJ27" s="6"/>
    </row>
    <row r="28" spans="1:36" ht="13.5" customHeight="1" x14ac:dyDescent="0.2">
      <c r="A28" s="3"/>
      <c r="D28" s="1" t="s">
        <v>32</v>
      </c>
      <c r="W28" s="1"/>
      <c r="X28" s="16">
        <v>53</v>
      </c>
      <c r="Y28" s="16">
        <v>59</v>
      </c>
      <c r="Z28" s="16">
        <v>73</v>
      </c>
      <c r="AA28" s="16">
        <v>71</v>
      </c>
      <c r="AB28" s="16">
        <v>73</v>
      </c>
      <c r="AC28" s="16">
        <v>81</v>
      </c>
      <c r="AD28" s="16">
        <v>80</v>
      </c>
      <c r="AE28" s="16">
        <v>87</v>
      </c>
      <c r="AF28" s="16">
        <v>80</v>
      </c>
      <c r="AG28" s="16">
        <v>74</v>
      </c>
      <c r="AH28" s="16">
        <v>69</v>
      </c>
      <c r="AI28" s="16">
        <v>74</v>
      </c>
      <c r="AJ28" s="6"/>
    </row>
    <row r="29" spans="1:36" ht="13.5" customHeight="1" x14ac:dyDescent="0.2">
      <c r="A29" s="3"/>
      <c r="D29" s="1" t="s">
        <v>33</v>
      </c>
      <c r="W29" s="1"/>
      <c r="X29" s="16">
        <v>123</v>
      </c>
      <c r="Y29" s="16">
        <v>124</v>
      </c>
      <c r="Z29" s="16">
        <v>120</v>
      </c>
      <c r="AA29" s="16">
        <v>123</v>
      </c>
      <c r="AB29" s="16">
        <v>129</v>
      </c>
      <c r="AC29" s="16">
        <v>122</v>
      </c>
      <c r="AD29" s="16">
        <v>133</v>
      </c>
      <c r="AE29" s="16">
        <v>109</v>
      </c>
      <c r="AF29" s="16">
        <v>100</v>
      </c>
      <c r="AG29" s="16">
        <v>98</v>
      </c>
      <c r="AH29" s="16">
        <v>102</v>
      </c>
      <c r="AI29" s="16">
        <v>103</v>
      </c>
      <c r="AJ29" s="6"/>
    </row>
    <row r="30" spans="1:36" ht="13.5" customHeight="1" x14ac:dyDescent="0.2">
      <c r="A30" s="3"/>
      <c r="D30" s="1" t="s">
        <v>34</v>
      </c>
      <c r="W30" s="1"/>
      <c r="X30" s="16">
        <v>40</v>
      </c>
      <c r="Y30" s="16">
        <v>39</v>
      </c>
      <c r="Z30" s="16">
        <v>26</v>
      </c>
      <c r="AA30" s="16">
        <v>31</v>
      </c>
      <c r="AB30" s="16">
        <v>34</v>
      </c>
      <c r="AC30" s="16">
        <v>29</v>
      </c>
      <c r="AD30" s="16">
        <v>16</v>
      </c>
      <c r="AE30" s="16">
        <v>16</v>
      </c>
      <c r="AF30" s="16">
        <v>25</v>
      </c>
      <c r="AG30" s="16">
        <v>27</v>
      </c>
      <c r="AH30" s="16">
        <v>34</v>
      </c>
      <c r="AI30" s="16">
        <v>31</v>
      </c>
      <c r="AJ30" s="6"/>
    </row>
    <row r="31" spans="1:36" ht="13.5" customHeight="1" x14ac:dyDescent="0.2">
      <c r="A31" s="3"/>
      <c r="D31" s="1" t="s">
        <v>35</v>
      </c>
      <c r="W31" s="1"/>
      <c r="X31" s="16">
        <v>37</v>
      </c>
      <c r="Y31" s="16">
        <v>36</v>
      </c>
      <c r="Z31" s="16">
        <v>33</v>
      </c>
      <c r="AA31" s="16">
        <v>31</v>
      </c>
      <c r="AB31" s="16">
        <v>24</v>
      </c>
      <c r="AC31" s="16">
        <v>25</v>
      </c>
      <c r="AD31" s="16">
        <v>24</v>
      </c>
      <c r="AE31" s="16">
        <v>19</v>
      </c>
      <c r="AF31" s="16">
        <v>15</v>
      </c>
      <c r="AG31" s="16">
        <v>14</v>
      </c>
      <c r="AH31" s="16">
        <v>9</v>
      </c>
      <c r="AI31" s="16">
        <v>9</v>
      </c>
      <c r="AJ31" s="6"/>
    </row>
    <row r="32" spans="1:36" ht="13.5" customHeight="1" x14ac:dyDescent="0.2">
      <c r="A32" s="3"/>
      <c r="D32" s="1" t="s">
        <v>36</v>
      </c>
      <c r="W32" s="1"/>
      <c r="X32" s="17">
        <v>6</v>
      </c>
      <c r="Y32" s="17">
        <v>14</v>
      </c>
      <c r="Z32" s="17">
        <v>13</v>
      </c>
      <c r="AA32" s="17">
        <v>14</v>
      </c>
      <c r="AB32" s="17">
        <v>10</v>
      </c>
      <c r="AC32" s="17">
        <v>12</v>
      </c>
      <c r="AD32" s="17">
        <v>11</v>
      </c>
      <c r="AE32" s="17">
        <v>21</v>
      </c>
      <c r="AF32" s="17">
        <v>4</v>
      </c>
      <c r="AG32" s="17">
        <v>6</v>
      </c>
      <c r="AH32" s="17">
        <v>1</v>
      </c>
      <c r="AI32" s="17">
        <v>2</v>
      </c>
      <c r="AJ32" s="6"/>
    </row>
    <row r="33" spans="1:36" ht="13.5" customHeight="1" x14ac:dyDescent="0.2">
      <c r="A33" s="3"/>
      <c r="D33" s="2"/>
      <c r="W33" s="1"/>
      <c r="X33" s="16">
        <f t="shared" ref="X33:AC33" si="41">SUM(X27:X32)</f>
        <v>277</v>
      </c>
      <c r="Y33" s="16">
        <f t="shared" si="41"/>
        <v>298</v>
      </c>
      <c r="Z33" s="16">
        <f t="shared" si="41"/>
        <v>290</v>
      </c>
      <c r="AA33" s="16">
        <f t="shared" si="41"/>
        <v>294</v>
      </c>
      <c r="AB33" s="16">
        <f t="shared" si="41"/>
        <v>293</v>
      </c>
      <c r="AC33" s="16">
        <f t="shared" si="41"/>
        <v>290</v>
      </c>
      <c r="AD33" s="16">
        <f t="shared" ref="AD33:AE33" si="42">SUM(AD27:AD32)</f>
        <v>286</v>
      </c>
      <c r="AE33" s="16">
        <f t="shared" si="42"/>
        <v>276</v>
      </c>
      <c r="AF33" s="16">
        <f t="shared" ref="AF33:AG33" si="43">SUM(AF27:AF32)</f>
        <v>250</v>
      </c>
      <c r="AG33" s="16">
        <f t="shared" si="43"/>
        <v>250</v>
      </c>
      <c r="AH33" s="16">
        <f t="shared" ref="AH33:AI33" si="44">SUM(AH27:AH32)</f>
        <v>257</v>
      </c>
      <c r="AI33" s="16">
        <f t="shared" si="44"/>
        <v>265</v>
      </c>
      <c r="AJ33" s="6"/>
    </row>
    <row r="34" spans="1:36" ht="13.5" customHeight="1" x14ac:dyDescent="0.2">
      <c r="A34" s="3"/>
      <c r="C34" s="8" t="s">
        <v>37</v>
      </c>
      <c r="W34" s="1"/>
      <c r="AJ34" s="6"/>
    </row>
    <row r="35" spans="1:36" ht="13.5" customHeight="1" x14ac:dyDescent="0.2">
      <c r="A35" s="3"/>
      <c r="D35" s="1" t="s">
        <v>31</v>
      </c>
      <c r="W35" s="1"/>
      <c r="X35" s="16">
        <v>164</v>
      </c>
      <c r="Y35" s="16">
        <v>171</v>
      </c>
      <c r="Z35" s="16">
        <v>167</v>
      </c>
      <c r="AA35" s="16">
        <v>163</v>
      </c>
      <c r="AB35" s="16">
        <v>166</v>
      </c>
      <c r="AC35" s="16">
        <v>161</v>
      </c>
      <c r="AD35" s="16">
        <v>153</v>
      </c>
      <c r="AE35" s="16">
        <v>125</v>
      </c>
      <c r="AF35" s="16">
        <v>129</v>
      </c>
      <c r="AG35" s="16">
        <v>133</v>
      </c>
      <c r="AH35" s="16">
        <v>134</v>
      </c>
      <c r="AI35" s="16">
        <v>134</v>
      </c>
      <c r="AJ35" s="6"/>
    </row>
    <row r="36" spans="1:36" ht="13.5" customHeight="1" x14ac:dyDescent="0.2">
      <c r="A36" s="3"/>
      <c r="D36" s="1" t="s">
        <v>32</v>
      </c>
      <c r="W36" s="1"/>
      <c r="X36" s="16">
        <v>177</v>
      </c>
      <c r="Y36" s="16">
        <v>167</v>
      </c>
      <c r="Z36" s="16">
        <v>160</v>
      </c>
      <c r="AA36" s="16">
        <v>164</v>
      </c>
      <c r="AB36" s="16">
        <v>151</v>
      </c>
      <c r="AC36" s="16">
        <v>158</v>
      </c>
      <c r="AD36" s="16">
        <v>153</v>
      </c>
      <c r="AE36" s="16">
        <v>135</v>
      </c>
      <c r="AF36" s="16">
        <v>133</v>
      </c>
      <c r="AG36" s="16">
        <v>118</v>
      </c>
      <c r="AH36" s="16">
        <v>114</v>
      </c>
      <c r="AI36" s="16">
        <v>121</v>
      </c>
      <c r="AJ36" s="6"/>
    </row>
    <row r="37" spans="1:36" ht="13.5" customHeight="1" x14ac:dyDescent="0.2">
      <c r="A37" s="3"/>
      <c r="D37" s="1" t="s">
        <v>33</v>
      </c>
      <c r="W37" s="1"/>
      <c r="X37" s="16">
        <v>3</v>
      </c>
      <c r="Y37" s="16">
        <v>1</v>
      </c>
      <c r="Z37" s="16">
        <v>1</v>
      </c>
      <c r="AA37" s="16">
        <v>1</v>
      </c>
      <c r="AB37" s="16">
        <v>1</v>
      </c>
      <c r="AC37" s="16">
        <v>2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6"/>
    </row>
    <row r="38" spans="1:36" ht="13.5" customHeight="1" x14ac:dyDescent="0.2">
      <c r="A38" s="3"/>
      <c r="D38" s="1" t="s">
        <v>34</v>
      </c>
      <c r="W38" s="1"/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6"/>
    </row>
    <row r="39" spans="1:36" ht="13.5" customHeight="1" x14ac:dyDescent="0.2">
      <c r="A39" s="3"/>
      <c r="D39" s="1" t="s">
        <v>35</v>
      </c>
      <c r="W39" s="1"/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6"/>
    </row>
    <row r="40" spans="1:36" ht="13.5" customHeight="1" x14ac:dyDescent="0.2">
      <c r="A40" s="3"/>
      <c r="D40" s="1" t="s">
        <v>38</v>
      </c>
      <c r="W40" s="1"/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6"/>
    </row>
    <row r="41" spans="1:36" ht="13.5" customHeight="1" x14ac:dyDescent="0.2">
      <c r="A41" s="3"/>
      <c r="D41" s="2"/>
      <c r="W41" s="1"/>
      <c r="X41" s="16">
        <f t="shared" ref="X41:AC41" si="45">SUM(X35:X40)</f>
        <v>344</v>
      </c>
      <c r="Y41" s="16">
        <f t="shared" si="45"/>
        <v>339</v>
      </c>
      <c r="Z41" s="16">
        <f t="shared" si="45"/>
        <v>328</v>
      </c>
      <c r="AA41" s="16">
        <f t="shared" si="45"/>
        <v>328</v>
      </c>
      <c r="AB41" s="16">
        <f t="shared" si="45"/>
        <v>318</v>
      </c>
      <c r="AC41" s="16">
        <f t="shared" si="45"/>
        <v>321</v>
      </c>
      <c r="AD41" s="16">
        <f t="shared" ref="AD41:AE41" si="46">SUM(AD35:AD40)</f>
        <v>306</v>
      </c>
      <c r="AE41" s="16">
        <f t="shared" si="46"/>
        <v>260</v>
      </c>
      <c r="AF41" s="16">
        <f t="shared" ref="AF41:AG41" si="47">SUM(AF35:AF40)</f>
        <v>262</v>
      </c>
      <c r="AG41" s="16">
        <f t="shared" si="47"/>
        <v>251</v>
      </c>
      <c r="AH41" s="16">
        <f t="shared" ref="AH41:AI41" si="48">SUM(AH35:AH40)</f>
        <v>248</v>
      </c>
      <c r="AI41" s="16">
        <f t="shared" si="48"/>
        <v>255</v>
      </c>
      <c r="AJ41" s="6"/>
    </row>
    <row r="42" spans="1:36" ht="13.5" customHeight="1" x14ac:dyDescent="0.2">
      <c r="A42" s="3"/>
      <c r="C42" s="8" t="s">
        <v>39</v>
      </c>
      <c r="W42" s="1"/>
      <c r="AJ42" s="6"/>
    </row>
    <row r="43" spans="1:36" ht="13.5" customHeight="1" x14ac:dyDescent="0.2">
      <c r="A43" s="3"/>
      <c r="D43" s="1" t="s">
        <v>31</v>
      </c>
      <c r="W43" s="1"/>
      <c r="X43" s="16">
        <v>0</v>
      </c>
      <c r="Y43" s="16">
        <v>0</v>
      </c>
      <c r="Z43" s="16">
        <v>1</v>
      </c>
      <c r="AA43" s="16">
        <v>4</v>
      </c>
      <c r="AB43" s="16">
        <v>2</v>
      </c>
      <c r="AC43" s="16">
        <v>1</v>
      </c>
      <c r="AD43" s="16">
        <v>0</v>
      </c>
      <c r="AE43" s="16">
        <v>1</v>
      </c>
      <c r="AF43" s="16">
        <v>2</v>
      </c>
      <c r="AG43" s="16">
        <v>2</v>
      </c>
      <c r="AH43" s="16">
        <v>2</v>
      </c>
      <c r="AI43" s="16">
        <v>3</v>
      </c>
      <c r="AJ43" s="6"/>
    </row>
    <row r="44" spans="1:36" ht="13.5" customHeight="1" x14ac:dyDescent="0.2">
      <c r="A44" s="3"/>
      <c r="D44" s="1" t="s">
        <v>32</v>
      </c>
      <c r="W44" s="1"/>
      <c r="X44" s="16">
        <v>8</v>
      </c>
      <c r="Y44" s="16">
        <v>13</v>
      </c>
      <c r="Z44" s="16">
        <v>9</v>
      </c>
      <c r="AA44" s="16">
        <v>11</v>
      </c>
      <c r="AB44" s="16">
        <v>14</v>
      </c>
      <c r="AC44" s="16">
        <v>13</v>
      </c>
      <c r="AD44" s="16">
        <v>15</v>
      </c>
      <c r="AE44" s="16">
        <v>15</v>
      </c>
      <c r="AF44" s="16">
        <v>12</v>
      </c>
      <c r="AG44" s="16">
        <v>8</v>
      </c>
      <c r="AH44" s="16">
        <v>9</v>
      </c>
      <c r="AI44" s="16">
        <v>8</v>
      </c>
      <c r="AJ44" s="6"/>
    </row>
    <row r="45" spans="1:36" ht="13.5" customHeight="1" x14ac:dyDescent="0.2">
      <c r="A45" s="3"/>
      <c r="D45" s="1" t="s">
        <v>33</v>
      </c>
      <c r="W45" s="1"/>
      <c r="X45" s="16">
        <v>92</v>
      </c>
      <c r="Y45" s="16">
        <v>91</v>
      </c>
      <c r="Z45" s="16">
        <v>69</v>
      </c>
      <c r="AA45" s="16">
        <v>69</v>
      </c>
      <c r="AB45" s="16">
        <v>83</v>
      </c>
      <c r="AC45" s="16">
        <v>77</v>
      </c>
      <c r="AD45" s="16">
        <v>69</v>
      </c>
      <c r="AE45" s="16">
        <v>64</v>
      </c>
      <c r="AF45" s="16">
        <v>63</v>
      </c>
      <c r="AG45" s="16">
        <v>59</v>
      </c>
      <c r="AH45" s="16">
        <v>67</v>
      </c>
      <c r="AI45" s="16">
        <v>67</v>
      </c>
      <c r="AJ45" s="6"/>
    </row>
    <row r="46" spans="1:36" ht="13.5" customHeight="1" x14ac:dyDescent="0.2">
      <c r="A46" s="3"/>
      <c r="D46" s="1" t="s">
        <v>34</v>
      </c>
      <c r="W46" s="1"/>
      <c r="X46" s="16">
        <v>1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6"/>
    </row>
    <row r="47" spans="1:36" ht="13.5" customHeight="1" x14ac:dyDescent="0.2">
      <c r="A47" s="3"/>
      <c r="D47" s="1" t="s">
        <v>35</v>
      </c>
      <c r="W47" s="1"/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6"/>
    </row>
    <row r="48" spans="1:36" ht="13.5" customHeight="1" x14ac:dyDescent="0.2">
      <c r="A48" s="3"/>
      <c r="D48" s="1" t="s">
        <v>38</v>
      </c>
      <c r="W48" s="1"/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6"/>
    </row>
    <row r="49" spans="1:36" ht="13.5" customHeight="1" x14ac:dyDescent="0.2">
      <c r="A49" s="3"/>
      <c r="D49" s="2"/>
      <c r="W49" s="1"/>
      <c r="X49" s="16">
        <f t="shared" ref="X49:AC49" si="49">SUM(X43:X48)</f>
        <v>101</v>
      </c>
      <c r="Y49" s="16">
        <f t="shared" si="49"/>
        <v>104</v>
      </c>
      <c r="Z49" s="16">
        <f t="shared" si="49"/>
        <v>79</v>
      </c>
      <c r="AA49" s="16">
        <f t="shared" si="49"/>
        <v>84</v>
      </c>
      <c r="AB49" s="16">
        <f t="shared" si="49"/>
        <v>99</v>
      </c>
      <c r="AC49" s="16">
        <f t="shared" si="49"/>
        <v>91</v>
      </c>
      <c r="AD49" s="16">
        <f t="shared" ref="AD49:AE49" si="50">SUM(AD43:AD48)</f>
        <v>84</v>
      </c>
      <c r="AE49" s="16">
        <f t="shared" si="50"/>
        <v>80</v>
      </c>
      <c r="AF49" s="16">
        <f t="shared" ref="AF49:AG49" si="51">SUM(AF43:AF48)</f>
        <v>77</v>
      </c>
      <c r="AG49" s="16">
        <f t="shared" si="51"/>
        <v>69</v>
      </c>
      <c r="AH49" s="16">
        <f t="shared" ref="AH49:AI49" si="52">SUM(AH43:AH48)</f>
        <v>78</v>
      </c>
      <c r="AI49" s="16">
        <f t="shared" si="52"/>
        <v>78</v>
      </c>
      <c r="AJ49" s="6"/>
    </row>
    <row r="50" spans="1:36" ht="13.5" customHeight="1" x14ac:dyDescent="0.2">
      <c r="A50" s="3"/>
      <c r="C50" s="8" t="s">
        <v>40</v>
      </c>
      <c r="W50" s="1"/>
      <c r="AJ50" s="6"/>
    </row>
    <row r="51" spans="1:36" ht="13.5" customHeight="1" x14ac:dyDescent="0.2">
      <c r="A51" s="3"/>
      <c r="D51" s="1" t="s">
        <v>81</v>
      </c>
      <c r="W51" s="1"/>
      <c r="X51" s="9">
        <v>275</v>
      </c>
      <c r="Y51" s="9">
        <v>274</v>
      </c>
      <c r="Z51" s="9">
        <v>254</v>
      </c>
      <c r="AA51" s="9">
        <v>254</v>
      </c>
      <c r="AB51" s="9">
        <v>247</v>
      </c>
      <c r="AC51" s="9">
        <f>195+45</f>
        <v>240</v>
      </c>
      <c r="AD51" s="9">
        <v>227</v>
      </c>
      <c r="AE51" s="9">
        <v>201</v>
      </c>
      <c r="AF51" s="9">
        <v>205</v>
      </c>
      <c r="AG51" s="9">
        <v>196</v>
      </c>
      <c r="AH51" s="9">
        <v>197</v>
      </c>
      <c r="AI51" s="9">
        <v>202</v>
      </c>
      <c r="AJ51" s="6"/>
    </row>
    <row r="52" spans="1:36" ht="13.5" customHeight="1" x14ac:dyDescent="0.2">
      <c r="A52" s="3"/>
      <c r="D52" s="1" t="s">
        <v>82</v>
      </c>
      <c r="W52" s="1"/>
      <c r="X52" s="5">
        <v>170</v>
      </c>
      <c r="Y52" s="5">
        <v>169</v>
      </c>
      <c r="Z52" s="5">
        <v>153</v>
      </c>
      <c r="AA52" s="5">
        <v>158</v>
      </c>
      <c r="AB52" s="5">
        <v>170</v>
      </c>
      <c r="AC52" s="5">
        <f>46+126</f>
        <v>172</v>
      </c>
      <c r="AD52" s="5">
        <v>163</v>
      </c>
      <c r="AE52" s="5">
        <v>139</v>
      </c>
      <c r="AF52" s="5">
        <v>134</v>
      </c>
      <c r="AG52" s="5">
        <v>124</v>
      </c>
      <c r="AH52" s="5">
        <v>129</v>
      </c>
      <c r="AI52" s="5">
        <v>131</v>
      </c>
      <c r="AJ52" s="6"/>
    </row>
    <row r="53" spans="1:36" ht="13.5" customHeight="1" x14ac:dyDescent="0.2">
      <c r="A53" s="3"/>
      <c r="D53" s="2"/>
      <c r="W53" s="1"/>
      <c r="X53" s="9">
        <f t="shared" ref="X53:AC53" si="53">SUM(X51:X52)</f>
        <v>445</v>
      </c>
      <c r="Y53" s="9">
        <f t="shared" si="53"/>
        <v>443</v>
      </c>
      <c r="Z53" s="9">
        <f t="shared" si="53"/>
        <v>407</v>
      </c>
      <c r="AA53" s="9">
        <f t="shared" si="53"/>
        <v>412</v>
      </c>
      <c r="AB53" s="9">
        <f t="shared" si="53"/>
        <v>417</v>
      </c>
      <c r="AC53" s="9">
        <f t="shared" si="53"/>
        <v>412</v>
      </c>
      <c r="AD53" s="9">
        <f t="shared" ref="AD53:AE53" si="54">SUM(AD51:AD52)</f>
        <v>390</v>
      </c>
      <c r="AE53" s="9">
        <f t="shared" si="54"/>
        <v>340</v>
      </c>
      <c r="AF53" s="9">
        <f t="shared" ref="AF53:AG53" si="55">SUM(AF51:AF52)</f>
        <v>339</v>
      </c>
      <c r="AG53" s="9">
        <f t="shared" si="55"/>
        <v>320</v>
      </c>
      <c r="AH53" s="9">
        <f t="shared" ref="AH53:AI53" si="56">SUM(AH51:AH52)</f>
        <v>326</v>
      </c>
      <c r="AI53" s="9">
        <f t="shared" si="56"/>
        <v>333</v>
      </c>
      <c r="AJ53" s="6"/>
    </row>
    <row r="54" spans="1:36" ht="13.5" customHeight="1" x14ac:dyDescent="0.2">
      <c r="A54" s="3"/>
      <c r="C54" s="8" t="s">
        <v>78</v>
      </c>
      <c r="W54" s="1"/>
      <c r="AJ54" s="6"/>
    </row>
    <row r="55" spans="1:36" ht="13.5" customHeight="1" x14ac:dyDescent="0.2">
      <c r="A55" s="3"/>
      <c r="D55" s="1" t="s">
        <v>79</v>
      </c>
      <c r="W55" s="1"/>
      <c r="X55" s="9">
        <v>22</v>
      </c>
      <c r="Y55" s="9">
        <v>17</v>
      </c>
      <c r="Z55" s="9">
        <v>14</v>
      </c>
      <c r="AA55" s="9">
        <v>10</v>
      </c>
      <c r="AB55" s="9">
        <v>9</v>
      </c>
      <c r="AC55" s="9">
        <v>10</v>
      </c>
      <c r="AD55" s="9">
        <v>7</v>
      </c>
      <c r="AE55" s="9">
        <v>6</v>
      </c>
      <c r="AF55" s="9">
        <v>9</v>
      </c>
      <c r="AG55" s="9">
        <v>8</v>
      </c>
      <c r="AH55" s="9">
        <v>11</v>
      </c>
      <c r="AI55" s="9">
        <v>17</v>
      </c>
      <c r="AJ55" s="6"/>
    </row>
    <row r="56" spans="1:36" ht="13.5" customHeight="1" x14ac:dyDescent="0.2">
      <c r="A56" s="3"/>
      <c r="D56" s="1" t="s">
        <v>43</v>
      </c>
      <c r="W56" s="1"/>
      <c r="X56" s="9">
        <v>8</v>
      </c>
      <c r="Y56" s="9">
        <v>10</v>
      </c>
      <c r="Z56" s="9">
        <v>10</v>
      </c>
      <c r="AA56" s="9">
        <v>11</v>
      </c>
      <c r="AB56" s="9">
        <v>8</v>
      </c>
      <c r="AC56" s="9">
        <v>9</v>
      </c>
      <c r="AD56" s="9">
        <v>10</v>
      </c>
      <c r="AE56" s="9">
        <v>11</v>
      </c>
      <c r="AF56" s="9">
        <v>10</v>
      </c>
      <c r="AG56" s="9">
        <v>9</v>
      </c>
      <c r="AH56" s="9">
        <v>11</v>
      </c>
      <c r="AI56" s="9">
        <v>12</v>
      </c>
      <c r="AJ56" s="6"/>
    </row>
    <row r="57" spans="1:36" ht="13.5" customHeight="1" x14ac:dyDescent="0.2">
      <c r="A57" s="3"/>
      <c r="D57" s="1" t="s">
        <v>46</v>
      </c>
      <c r="W57" s="1"/>
      <c r="X57" s="9">
        <v>1</v>
      </c>
      <c r="Y57" s="9">
        <v>1</v>
      </c>
      <c r="Z57" s="9">
        <v>1</v>
      </c>
      <c r="AA57" s="9">
        <v>1</v>
      </c>
      <c r="AB57" s="9">
        <v>1</v>
      </c>
      <c r="AC57" s="9">
        <v>1</v>
      </c>
      <c r="AD57" s="9">
        <v>1</v>
      </c>
      <c r="AE57" s="9">
        <v>1</v>
      </c>
      <c r="AF57" s="9">
        <v>1</v>
      </c>
      <c r="AG57" s="9">
        <v>1</v>
      </c>
      <c r="AH57" s="9">
        <v>1</v>
      </c>
      <c r="AI57" s="9">
        <v>0</v>
      </c>
      <c r="AJ57" s="6"/>
    </row>
    <row r="58" spans="1:36" ht="13.5" customHeight="1" x14ac:dyDescent="0.2">
      <c r="A58" s="3"/>
      <c r="D58" s="1" t="s">
        <v>44</v>
      </c>
      <c r="W58" s="1"/>
      <c r="X58" s="9">
        <v>59</v>
      </c>
      <c r="Y58" s="9">
        <v>61</v>
      </c>
      <c r="Z58" s="9">
        <v>59</v>
      </c>
      <c r="AA58" s="9">
        <v>62</v>
      </c>
      <c r="AB58" s="9">
        <v>67</v>
      </c>
      <c r="AC58" s="9">
        <v>68</v>
      </c>
      <c r="AD58" s="9">
        <v>69</v>
      </c>
      <c r="AE58" s="9">
        <v>63</v>
      </c>
      <c r="AF58" s="9">
        <v>59</v>
      </c>
      <c r="AG58" s="9">
        <v>59</v>
      </c>
      <c r="AH58" s="9">
        <v>56</v>
      </c>
      <c r="AI58" s="9">
        <v>57</v>
      </c>
      <c r="AJ58" s="6"/>
    </row>
    <row r="59" spans="1:36" ht="13.5" customHeight="1" x14ac:dyDescent="0.2">
      <c r="A59" s="3"/>
      <c r="D59" s="1" t="s">
        <v>42</v>
      </c>
      <c r="W59" s="1"/>
      <c r="X59" s="9">
        <v>26</v>
      </c>
      <c r="Y59" s="9">
        <v>27</v>
      </c>
      <c r="Z59" s="9">
        <v>24</v>
      </c>
      <c r="AA59" s="9">
        <v>29</v>
      </c>
      <c r="AB59" s="9">
        <v>26</v>
      </c>
      <c r="AC59" s="9">
        <v>25</v>
      </c>
      <c r="AD59" s="9">
        <v>21</v>
      </c>
      <c r="AE59" s="9">
        <v>21</v>
      </c>
      <c r="AF59" s="9">
        <v>21</v>
      </c>
      <c r="AG59" s="9">
        <v>20</v>
      </c>
      <c r="AH59" s="9">
        <v>23</v>
      </c>
      <c r="AI59" s="9">
        <v>22</v>
      </c>
      <c r="AJ59" s="6"/>
    </row>
    <row r="60" spans="1:36" ht="13.5" customHeight="1" x14ac:dyDescent="0.2">
      <c r="A60" s="3"/>
      <c r="D60" s="1" t="s">
        <v>45</v>
      </c>
      <c r="W60" s="1"/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6"/>
    </row>
    <row r="61" spans="1:36" ht="13.5" customHeight="1" x14ac:dyDescent="0.2">
      <c r="A61" s="3"/>
      <c r="D61" s="1" t="s">
        <v>41</v>
      </c>
      <c r="W61" s="1"/>
      <c r="X61" s="9">
        <v>322</v>
      </c>
      <c r="Y61" s="9">
        <v>317</v>
      </c>
      <c r="Z61" s="9">
        <v>288</v>
      </c>
      <c r="AA61" s="9">
        <v>287</v>
      </c>
      <c r="AB61" s="9">
        <v>295</v>
      </c>
      <c r="AC61" s="9">
        <v>288</v>
      </c>
      <c r="AD61" s="9">
        <v>268</v>
      </c>
      <c r="AE61" s="9">
        <v>223</v>
      </c>
      <c r="AF61" s="9">
        <v>228</v>
      </c>
      <c r="AG61" s="9">
        <v>212</v>
      </c>
      <c r="AH61" s="9">
        <v>207</v>
      </c>
      <c r="AI61" s="9">
        <v>207</v>
      </c>
      <c r="AJ61" s="6"/>
    </row>
    <row r="62" spans="1:36" ht="13.5" customHeight="1" x14ac:dyDescent="0.2">
      <c r="A62" s="3"/>
      <c r="D62" s="1" t="s">
        <v>80</v>
      </c>
      <c r="W62" s="1"/>
      <c r="X62" s="9">
        <v>2</v>
      </c>
      <c r="Y62" s="9">
        <v>2</v>
      </c>
      <c r="Z62" s="9">
        <v>1</v>
      </c>
      <c r="AA62" s="9">
        <v>1</v>
      </c>
      <c r="AB62" s="9">
        <v>3</v>
      </c>
      <c r="AC62" s="9">
        <v>3</v>
      </c>
      <c r="AD62" s="9">
        <v>3</v>
      </c>
      <c r="AE62" s="9">
        <v>3</v>
      </c>
      <c r="AF62" s="9">
        <v>4</v>
      </c>
      <c r="AG62" s="9">
        <v>4</v>
      </c>
      <c r="AH62" s="9">
        <v>5</v>
      </c>
      <c r="AI62" s="9">
        <v>7</v>
      </c>
      <c r="AJ62" s="6"/>
    </row>
    <row r="63" spans="1:36" ht="13.5" customHeight="1" x14ac:dyDescent="0.2">
      <c r="A63" s="3"/>
      <c r="D63" s="1" t="s">
        <v>47</v>
      </c>
      <c r="W63" s="1"/>
      <c r="X63" s="5">
        <v>5</v>
      </c>
      <c r="Y63" s="5">
        <v>8</v>
      </c>
      <c r="Z63" s="5">
        <v>10</v>
      </c>
      <c r="AA63" s="5">
        <v>11</v>
      </c>
      <c r="AB63" s="5">
        <v>8</v>
      </c>
      <c r="AC63" s="5">
        <v>8</v>
      </c>
      <c r="AD63" s="5">
        <v>11</v>
      </c>
      <c r="AE63" s="5">
        <v>12</v>
      </c>
      <c r="AF63" s="5">
        <v>7</v>
      </c>
      <c r="AG63" s="5">
        <v>7</v>
      </c>
      <c r="AH63" s="5">
        <v>12</v>
      </c>
      <c r="AI63" s="5">
        <v>11</v>
      </c>
      <c r="AJ63" s="6"/>
    </row>
    <row r="64" spans="1:36" ht="13.5" customHeight="1" x14ac:dyDescent="0.2">
      <c r="A64" s="3"/>
      <c r="D64" s="2"/>
      <c r="W64" s="1"/>
      <c r="X64" s="9">
        <f t="shared" ref="X64:AC64" si="57">SUM(X55:X63)</f>
        <v>445</v>
      </c>
      <c r="Y64" s="9">
        <f t="shared" si="57"/>
        <v>443</v>
      </c>
      <c r="Z64" s="9">
        <f t="shared" si="57"/>
        <v>407</v>
      </c>
      <c r="AA64" s="9">
        <f t="shared" si="57"/>
        <v>412</v>
      </c>
      <c r="AB64" s="9">
        <f t="shared" si="57"/>
        <v>417</v>
      </c>
      <c r="AC64" s="9">
        <f t="shared" si="57"/>
        <v>412</v>
      </c>
      <c r="AD64" s="9">
        <f t="shared" ref="AD64:AE64" si="58">SUM(AD55:AD63)</f>
        <v>390</v>
      </c>
      <c r="AE64" s="9">
        <f t="shared" si="58"/>
        <v>340</v>
      </c>
      <c r="AF64" s="9">
        <f t="shared" ref="AF64:AG64" si="59">SUM(AF55:AF63)</f>
        <v>339</v>
      </c>
      <c r="AG64" s="9">
        <f t="shared" si="59"/>
        <v>320</v>
      </c>
      <c r="AH64" s="9">
        <f t="shared" ref="AH64:AI64" si="60">SUM(AH55:AH63)</f>
        <v>326</v>
      </c>
      <c r="AI64" s="9">
        <f t="shared" si="60"/>
        <v>333</v>
      </c>
      <c r="AJ64" s="6"/>
    </row>
    <row r="65" spans="1:38" ht="13.5" customHeight="1" x14ac:dyDescent="0.2">
      <c r="A65" s="3"/>
      <c r="C65" s="8" t="s">
        <v>48</v>
      </c>
      <c r="D65" s="8"/>
      <c r="E65" s="15"/>
      <c r="F65" s="15"/>
      <c r="G65" s="15"/>
      <c r="H65" s="15"/>
      <c r="I65" s="15"/>
      <c r="J65" s="15"/>
      <c r="AJ65" s="6"/>
    </row>
    <row r="66" spans="1:38" ht="13.5" customHeight="1" x14ac:dyDescent="0.2">
      <c r="A66" s="3"/>
      <c r="D66" s="1" t="s">
        <v>27</v>
      </c>
      <c r="X66" s="9">
        <v>425</v>
      </c>
      <c r="Y66" s="9">
        <v>465</v>
      </c>
      <c r="Z66" s="9">
        <v>527</v>
      </c>
      <c r="AA66" s="9">
        <v>558</v>
      </c>
      <c r="AB66" s="9">
        <v>594</v>
      </c>
      <c r="AC66" s="9">
        <v>602</v>
      </c>
      <c r="AD66" s="9">
        <v>549</v>
      </c>
      <c r="AE66" s="9">
        <v>609</v>
      </c>
      <c r="AF66" s="9">
        <v>502</v>
      </c>
      <c r="AG66" s="9">
        <v>591</v>
      </c>
      <c r="AH66" s="9">
        <v>575</v>
      </c>
      <c r="AI66" s="9">
        <v>615</v>
      </c>
      <c r="AJ66" s="6"/>
    </row>
    <row r="67" spans="1:38" ht="13.5" customHeight="1" x14ac:dyDescent="0.2">
      <c r="A67" s="3"/>
      <c r="D67" s="1" t="s">
        <v>28</v>
      </c>
      <c r="X67" s="9">
        <v>7</v>
      </c>
      <c r="Y67" s="9">
        <v>5</v>
      </c>
      <c r="Z67" s="9">
        <v>5</v>
      </c>
      <c r="AA67" s="9">
        <v>5</v>
      </c>
      <c r="AB67" s="9">
        <v>2</v>
      </c>
      <c r="AC67" s="9">
        <v>1</v>
      </c>
      <c r="AD67" s="9">
        <v>5</v>
      </c>
      <c r="AE67" s="9">
        <v>2</v>
      </c>
      <c r="AF67" s="9">
        <v>1</v>
      </c>
      <c r="AG67" s="9">
        <v>0</v>
      </c>
      <c r="AH67" s="9">
        <v>1</v>
      </c>
      <c r="AI67" s="9">
        <v>0</v>
      </c>
      <c r="AJ67" s="6"/>
    </row>
    <row r="68" spans="1:38" ht="13.5" customHeight="1" x14ac:dyDescent="0.2">
      <c r="A68" s="3"/>
      <c r="D68" s="1" t="s">
        <v>29</v>
      </c>
      <c r="W68" s="1"/>
      <c r="X68" s="5">
        <v>5</v>
      </c>
      <c r="Y68" s="5">
        <v>3</v>
      </c>
      <c r="Z68" s="5">
        <v>4</v>
      </c>
      <c r="AA68" s="5">
        <v>3</v>
      </c>
      <c r="AB68" s="5">
        <v>6</v>
      </c>
      <c r="AC68" s="5">
        <v>6</v>
      </c>
      <c r="AD68" s="5">
        <v>7</v>
      </c>
      <c r="AE68" s="5">
        <v>12</v>
      </c>
      <c r="AF68" s="5">
        <v>0</v>
      </c>
      <c r="AG68" s="5">
        <v>0</v>
      </c>
      <c r="AH68" s="5">
        <v>0</v>
      </c>
      <c r="AI68" s="5">
        <v>0</v>
      </c>
      <c r="AJ68" s="6"/>
    </row>
    <row r="69" spans="1:38" ht="13.5" customHeight="1" x14ac:dyDescent="0.2">
      <c r="A69" s="3"/>
      <c r="W69" s="1"/>
      <c r="X69" s="9">
        <f t="shared" ref="X69:AC69" si="61">SUM(X66:X68)</f>
        <v>437</v>
      </c>
      <c r="Y69" s="9">
        <f t="shared" si="61"/>
        <v>473</v>
      </c>
      <c r="Z69" s="9">
        <f t="shared" si="61"/>
        <v>536</v>
      </c>
      <c r="AA69" s="9">
        <f t="shared" si="61"/>
        <v>566</v>
      </c>
      <c r="AB69" s="9">
        <f t="shared" si="61"/>
        <v>602</v>
      </c>
      <c r="AC69" s="9">
        <f t="shared" si="61"/>
        <v>609</v>
      </c>
      <c r="AD69" s="9">
        <f t="shared" ref="AD69:AE69" si="62">SUM(AD66:AD68)</f>
        <v>561</v>
      </c>
      <c r="AE69" s="9">
        <f t="shared" si="62"/>
        <v>623</v>
      </c>
      <c r="AF69" s="9">
        <f t="shared" ref="AF69:AG69" si="63">SUM(AF66:AF68)</f>
        <v>503</v>
      </c>
      <c r="AG69" s="9">
        <f t="shared" si="63"/>
        <v>591</v>
      </c>
      <c r="AH69" s="9">
        <f t="shared" ref="AH69:AI69" si="64">SUM(AH66:AH68)</f>
        <v>576</v>
      </c>
      <c r="AI69" s="9">
        <f t="shared" si="64"/>
        <v>615</v>
      </c>
      <c r="AJ69" s="6"/>
    </row>
    <row r="70" spans="1:38" ht="13.5" customHeight="1" x14ac:dyDescent="0.2">
      <c r="A70" s="3"/>
      <c r="AJ70" s="6"/>
    </row>
    <row r="71" spans="1:38" ht="13.5" customHeight="1" x14ac:dyDescent="0.2">
      <c r="A71" s="3"/>
      <c r="E71" s="18"/>
      <c r="F71" s="18"/>
      <c r="G71" s="18"/>
      <c r="H71" s="18"/>
      <c r="I71" s="18"/>
      <c r="J71" s="18"/>
      <c r="AJ71" s="6"/>
    </row>
    <row r="72" spans="1:38" ht="13.5" customHeight="1" x14ac:dyDescent="0.2">
      <c r="A72" s="3"/>
      <c r="B72" s="4"/>
      <c r="C72" s="4"/>
      <c r="D72" s="4"/>
      <c r="E72" s="13" t="s">
        <v>2</v>
      </c>
      <c r="F72" s="13" t="s">
        <v>3</v>
      </c>
      <c r="G72" s="13" t="s">
        <v>4</v>
      </c>
      <c r="H72" s="13" t="s">
        <v>5</v>
      </c>
      <c r="I72" s="13" t="s">
        <v>6</v>
      </c>
      <c r="J72" s="13" t="s">
        <v>7</v>
      </c>
      <c r="K72" s="13" t="s">
        <v>8</v>
      </c>
      <c r="L72" s="13" t="s">
        <v>9</v>
      </c>
      <c r="M72" s="13" t="s">
        <v>10</v>
      </c>
      <c r="N72" s="13" t="s">
        <v>11</v>
      </c>
      <c r="O72" s="13" t="s">
        <v>12</v>
      </c>
      <c r="P72" s="13" t="s">
        <v>13</v>
      </c>
      <c r="Q72" s="13" t="s">
        <v>14</v>
      </c>
      <c r="R72" s="13" t="s">
        <v>15</v>
      </c>
      <c r="S72" s="13" t="s">
        <v>16</v>
      </c>
      <c r="T72" s="13" t="s">
        <v>17</v>
      </c>
      <c r="U72" s="13" t="s">
        <v>18</v>
      </c>
      <c r="V72" s="13" t="s">
        <v>19</v>
      </c>
      <c r="W72" s="13" t="s">
        <v>20</v>
      </c>
      <c r="X72" s="13" t="s">
        <v>21</v>
      </c>
      <c r="Y72" s="13" t="s">
        <v>22</v>
      </c>
      <c r="Z72" s="13" t="s">
        <v>91</v>
      </c>
      <c r="AA72" s="13" t="s">
        <v>93</v>
      </c>
      <c r="AB72" s="13" t="s">
        <v>94</v>
      </c>
      <c r="AC72" s="13" t="s">
        <v>95</v>
      </c>
      <c r="AD72" s="13" t="s">
        <v>96</v>
      </c>
      <c r="AE72" s="13" t="s">
        <v>98</v>
      </c>
      <c r="AF72" s="13" t="s">
        <v>99</v>
      </c>
      <c r="AG72" s="13" t="s">
        <v>103</v>
      </c>
      <c r="AH72" s="13" t="s">
        <v>104</v>
      </c>
      <c r="AI72" s="13" t="s">
        <v>105</v>
      </c>
      <c r="AJ72" s="6"/>
    </row>
    <row r="73" spans="1:38" ht="13.5" customHeight="1" x14ac:dyDescent="0.2">
      <c r="A73" s="3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6"/>
    </row>
    <row r="74" spans="1:38" ht="13.5" customHeight="1" x14ac:dyDescent="0.2">
      <c r="A74" s="3"/>
      <c r="B74" s="21" t="s">
        <v>49</v>
      </c>
      <c r="C74" s="27"/>
      <c r="D74" s="27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6"/>
    </row>
    <row r="75" spans="1:38" ht="13.5" customHeight="1" x14ac:dyDescent="0.2">
      <c r="A75" s="3"/>
      <c r="D75" s="1" t="s">
        <v>83</v>
      </c>
      <c r="W75" s="1"/>
      <c r="X75" s="9">
        <f t="shared" ref="X75:AC75" si="65">X91</f>
        <v>1899</v>
      </c>
      <c r="Y75" s="9">
        <f t="shared" si="65"/>
        <v>1900</v>
      </c>
      <c r="Z75" s="9">
        <f t="shared" si="65"/>
        <v>1889</v>
      </c>
      <c r="AA75" s="9">
        <f t="shared" si="65"/>
        <v>1866</v>
      </c>
      <c r="AB75" s="9">
        <f t="shared" si="65"/>
        <v>1875</v>
      </c>
      <c r="AC75" s="9">
        <f t="shared" si="65"/>
        <v>1771</v>
      </c>
      <c r="AD75" s="9">
        <f t="shared" ref="AD75:AE75" si="66">AD91</f>
        <v>1677</v>
      </c>
      <c r="AE75" s="9">
        <f t="shared" si="66"/>
        <v>1703</v>
      </c>
      <c r="AF75" s="9">
        <f t="shared" ref="AF75:AG75" si="67">AF91</f>
        <v>1691</v>
      </c>
      <c r="AG75" s="9">
        <f t="shared" si="67"/>
        <v>1716</v>
      </c>
      <c r="AH75" s="9">
        <f t="shared" ref="AH75:AI75" si="68">AH91</f>
        <v>1771</v>
      </c>
      <c r="AI75" s="9">
        <f t="shared" si="68"/>
        <v>1945</v>
      </c>
      <c r="AJ75" s="6"/>
      <c r="AL75" s="82"/>
    </row>
    <row r="76" spans="1:38" ht="13.5" customHeight="1" x14ac:dyDescent="0.2">
      <c r="A76" s="3"/>
      <c r="D76" s="1" t="s">
        <v>85</v>
      </c>
      <c r="W76" s="1"/>
      <c r="X76" s="5">
        <f t="shared" ref="X76:AC76" si="69">X105</f>
        <v>328</v>
      </c>
      <c r="Y76" s="5">
        <f t="shared" si="69"/>
        <v>258</v>
      </c>
      <c r="Z76" s="5">
        <f t="shared" si="69"/>
        <v>219</v>
      </c>
      <c r="AA76" s="5">
        <f t="shared" si="69"/>
        <v>203</v>
      </c>
      <c r="AB76" s="5">
        <f t="shared" si="69"/>
        <v>290</v>
      </c>
      <c r="AC76" s="5">
        <f t="shared" si="69"/>
        <v>248</v>
      </c>
      <c r="AD76" s="5">
        <f t="shared" ref="AD76:AE76" si="70">AD105</f>
        <v>247</v>
      </c>
      <c r="AE76" s="5">
        <f t="shared" si="70"/>
        <v>252</v>
      </c>
      <c r="AF76" s="5">
        <f t="shared" ref="AF76:AG76" si="71">AF105</f>
        <v>219</v>
      </c>
      <c r="AG76" s="5">
        <f t="shared" si="71"/>
        <v>248</v>
      </c>
      <c r="AH76" s="5">
        <f t="shared" ref="AH76:AI76" si="72">AH105</f>
        <v>225</v>
      </c>
      <c r="AI76" s="5">
        <f t="shared" si="72"/>
        <v>222</v>
      </c>
      <c r="AJ76" s="6"/>
      <c r="AL76" s="82"/>
    </row>
    <row r="77" spans="1:38" ht="13.5" customHeight="1" x14ac:dyDescent="0.2">
      <c r="A77" s="3"/>
      <c r="D77" s="2"/>
      <c r="W77" s="1"/>
      <c r="X77" s="9">
        <f t="shared" ref="X77:AC77" si="73">SUM(X75:X76)</f>
        <v>2227</v>
      </c>
      <c r="Y77" s="9">
        <f t="shared" si="73"/>
        <v>2158</v>
      </c>
      <c r="Z77" s="9">
        <f t="shared" si="73"/>
        <v>2108</v>
      </c>
      <c r="AA77" s="9">
        <f t="shared" si="73"/>
        <v>2069</v>
      </c>
      <c r="AB77" s="9">
        <f t="shared" si="73"/>
        <v>2165</v>
      </c>
      <c r="AC77" s="9">
        <f t="shared" si="73"/>
        <v>2019</v>
      </c>
      <c r="AD77" s="9">
        <f t="shared" ref="AD77:AE77" si="74">SUM(AD75:AD76)</f>
        <v>1924</v>
      </c>
      <c r="AE77" s="9">
        <f t="shared" si="74"/>
        <v>1955</v>
      </c>
      <c r="AF77" s="9">
        <f t="shared" ref="AF77:AG77" si="75">SUM(AF75:AF76)</f>
        <v>1910</v>
      </c>
      <c r="AG77" s="9">
        <f t="shared" si="75"/>
        <v>1964</v>
      </c>
      <c r="AH77" s="9">
        <f t="shared" ref="AH77:AI77" si="76">SUM(AH75:AH76)</f>
        <v>1996</v>
      </c>
      <c r="AI77" s="9">
        <f t="shared" si="76"/>
        <v>2167</v>
      </c>
      <c r="AJ77" s="6"/>
      <c r="AL77" s="82"/>
    </row>
    <row r="78" spans="1:38" ht="13.5" customHeight="1" x14ac:dyDescent="0.2">
      <c r="A78" s="3"/>
      <c r="C78" s="8" t="s">
        <v>50</v>
      </c>
      <c r="D78" s="8"/>
      <c r="E78" s="15"/>
      <c r="F78" s="15"/>
      <c r="G78" s="15"/>
      <c r="H78" s="15"/>
      <c r="I78" s="15"/>
      <c r="J78" s="15"/>
      <c r="AJ78" s="6"/>
      <c r="AL78" s="82"/>
    </row>
    <row r="79" spans="1:38" ht="13.5" customHeight="1" x14ac:dyDescent="0.2">
      <c r="A79" s="3"/>
      <c r="D79" s="1" t="s">
        <v>51</v>
      </c>
      <c r="X79" s="9">
        <v>64</v>
      </c>
      <c r="Y79" s="9">
        <v>70</v>
      </c>
      <c r="Z79" s="9">
        <v>46</v>
      </c>
      <c r="AA79" s="9">
        <v>42</v>
      </c>
      <c r="AB79" s="9">
        <v>43</v>
      </c>
      <c r="AC79" s="9">
        <v>38</v>
      </c>
      <c r="AD79" s="9">
        <v>37</v>
      </c>
      <c r="AE79" s="9">
        <v>35</v>
      </c>
      <c r="AF79" s="9">
        <v>33</v>
      </c>
      <c r="AG79" s="9">
        <v>33</v>
      </c>
      <c r="AH79" s="9">
        <v>37</v>
      </c>
      <c r="AI79" s="9">
        <v>40</v>
      </c>
      <c r="AJ79" s="6"/>
      <c r="AL79" s="82"/>
    </row>
    <row r="80" spans="1:38" ht="13.5" customHeight="1" x14ac:dyDescent="0.2">
      <c r="A80" s="3"/>
      <c r="D80" s="1" t="s">
        <v>52</v>
      </c>
      <c r="X80" s="9">
        <v>67</v>
      </c>
      <c r="Y80" s="9">
        <v>64</v>
      </c>
      <c r="Z80" s="9">
        <v>31</v>
      </c>
      <c r="AA80" s="9">
        <v>28</v>
      </c>
      <c r="AB80" s="9">
        <v>39</v>
      </c>
      <c r="AC80" s="9">
        <v>31</v>
      </c>
      <c r="AD80" s="9">
        <v>40</v>
      </c>
      <c r="AE80" s="9">
        <v>38</v>
      </c>
      <c r="AF80" s="9">
        <v>43</v>
      </c>
      <c r="AG80" s="9">
        <v>51</v>
      </c>
      <c r="AH80" s="9">
        <v>63</v>
      </c>
      <c r="AI80" s="9">
        <v>124</v>
      </c>
      <c r="AJ80" s="6"/>
      <c r="AL80" s="82"/>
    </row>
    <row r="81" spans="1:38" ht="13.5" customHeight="1" x14ac:dyDescent="0.2">
      <c r="A81" s="3"/>
      <c r="D81" s="1" t="s">
        <v>53</v>
      </c>
      <c r="X81" s="9">
        <v>290</v>
      </c>
      <c r="Y81" s="9">
        <v>280</v>
      </c>
      <c r="Z81" s="9">
        <v>269</v>
      </c>
      <c r="AA81" s="9">
        <v>269</v>
      </c>
      <c r="AB81" s="9">
        <v>299</v>
      </c>
      <c r="AC81" s="9">
        <v>284</v>
      </c>
      <c r="AD81" s="9">
        <v>163</v>
      </c>
      <c r="AE81" s="9">
        <v>180</v>
      </c>
      <c r="AF81" s="9">
        <v>174</v>
      </c>
      <c r="AG81" s="9">
        <v>189</v>
      </c>
      <c r="AH81" s="9">
        <v>212</v>
      </c>
      <c r="AI81" s="9">
        <v>227</v>
      </c>
      <c r="AJ81" s="6"/>
      <c r="AL81" s="82"/>
    </row>
    <row r="82" spans="1:38" ht="13.5" customHeight="1" x14ac:dyDescent="0.2">
      <c r="A82" s="3"/>
      <c r="D82" s="1" t="s">
        <v>54</v>
      </c>
      <c r="X82" s="9">
        <v>76</v>
      </c>
      <c r="Y82" s="9">
        <v>77</v>
      </c>
      <c r="Z82" s="9">
        <v>96</v>
      </c>
      <c r="AA82" s="9">
        <v>88</v>
      </c>
      <c r="AB82" s="9">
        <v>72</v>
      </c>
      <c r="AC82" s="9">
        <v>69</v>
      </c>
      <c r="AD82" s="9">
        <v>150</v>
      </c>
      <c r="AE82" s="9">
        <v>166</v>
      </c>
      <c r="AF82" s="9">
        <v>174</v>
      </c>
      <c r="AG82" s="9">
        <v>192</v>
      </c>
      <c r="AH82" s="9">
        <v>206</v>
      </c>
      <c r="AI82" s="9">
        <v>250</v>
      </c>
      <c r="AJ82" s="6"/>
      <c r="AL82" s="82"/>
    </row>
    <row r="83" spans="1:38" ht="13.5" customHeight="1" x14ac:dyDescent="0.2">
      <c r="A83" s="3"/>
      <c r="D83" s="1" t="s">
        <v>86</v>
      </c>
      <c r="X83" s="9">
        <v>195</v>
      </c>
      <c r="Y83" s="9">
        <v>199</v>
      </c>
      <c r="Z83" s="9">
        <v>195</v>
      </c>
      <c r="AA83" s="9">
        <v>193</v>
      </c>
      <c r="AB83" s="9">
        <v>190</v>
      </c>
      <c r="AC83" s="9">
        <v>180</v>
      </c>
      <c r="AD83" s="9">
        <v>161</v>
      </c>
      <c r="AE83" s="9">
        <v>167</v>
      </c>
      <c r="AF83" s="9">
        <v>193</v>
      </c>
      <c r="AG83" s="9">
        <v>198</v>
      </c>
      <c r="AH83" s="9">
        <v>191</v>
      </c>
      <c r="AI83" s="9">
        <v>215</v>
      </c>
      <c r="AJ83" s="6"/>
      <c r="AL83" s="82"/>
    </row>
    <row r="84" spans="1:38" ht="13.5" customHeight="1" x14ac:dyDescent="0.2">
      <c r="A84" s="3"/>
      <c r="D84" s="1" t="s">
        <v>55</v>
      </c>
      <c r="X84" s="9">
        <v>185</v>
      </c>
      <c r="Y84" s="9">
        <v>196</v>
      </c>
      <c r="Z84" s="9">
        <v>241</v>
      </c>
      <c r="AA84" s="9">
        <v>247</v>
      </c>
      <c r="AB84" s="9">
        <v>249</v>
      </c>
      <c r="AC84" s="9">
        <v>249</v>
      </c>
      <c r="AD84" s="9">
        <v>245</v>
      </c>
      <c r="AE84" s="9">
        <v>248</v>
      </c>
      <c r="AF84" s="9">
        <v>239</v>
      </c>
      <c r="AG84" s="9">
        <v>237</v>
      </c>
      <c r="AH84" s="9">
        <v>268</v>
      </c>
      <c r="AI84" s="9">
        <v>283</v>
      </c>
      <c r="AJ84" s="6"/>
      <c r="AL84" s="82"/>
    </row>
    <row r="85" spans="1:38" ht="13.5" customHeight="1" x14ac:dyDescent="0.2">
      <c r="A85" s="3"/>
      <c r="D85" s="1" t="s">
        <v>56</v>
      </c>
      <c r="X85" s="9">
        <v>399</v>
      </c>
      <c r="Y85" s="9">
        <v>400</v>
      </c>
      <c r="Z85" s="9">
        <v>411</v>
      </c>
      <c r="AA85" s="9">
        <v>407</v>
      </c>
      <c r="AB85" s="9">
        <v>402</v>
      </c>
      <c r="AC85" s="9">
        <v>393</v>
      </c>
      <c r="AD85" s="9">
        <v>419</v>
      </c>
      <c r="AE85" s="9">
        <v>426</v>
      </c>
      <c r="AF85" s="9">
        <v>428</v>
      </c>
      <c r="AG85" s="9">
        <v>433</v>
      </c>
      <c r="AH85" s="9">
        <v>437</v>
      </c>
      <c r="AI85" s="9">
        <v>437</v>
      </c>
      <c r="AJ85" s="6"/>
      <c r="AL85" s="82"/>
    </row>
    <row r="86" spans="1:38" ht="13.5" customHeight="1" x14ac:dyDescent="0.2">
      <c r="A86" s="3"/>
      <c r="D86" s="1" t="s">
        <v>57</v>
      </c>
      <c r="X86" s="9">
        <v>183</v>
      </c>
      <c r="Y86" s="9">
        <v>183</v>
      </c>
      <c r="Z86" s="9">
        <v>174</v>
      </c>
      <c r="AA86" s="9">
        <v>170</v>
      </c>
      <c r="AB86" s="9">
        <v>161</v>
      </c>
      <c r="AC86" s="9">
        <v>134</v>
      </c>
      <c r="AD86" s="9">
        <v>130</v>
      </c>
      <c r="AE86" s="9">
        <v>123</v>
      </c>
      <c r="AF86" s="9">
        <v>114</v>
      </c>
      <c r="AG86" s="9">
        <v>98</v>
      </c>
      <c r="AH86" s="9">
        <v>100</v>
      </c>
      <c r="AI86" s="9">
        <v>94</v>
      </c>
      <c r="AJ86" s="6"/>
      <c r="AL86" s="82"/>
    </row>
    <row r="87" spans="1:38" ht="13.5" customHeight="1" x14ac:dyDescent="0.2">
      <c r="A87" s="3"/>
      <c r="D87" s="1" t="s">
        <v>58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2</v>
      </c>
      <c r="AE87" s="9">
        <v>2</v>
      </c>
      <c r="AF87" s="9">
        <v>2</v>
      </c>
      <c r="AG87" s="9">
        <v>1</v>
      </c>
      <c r="AH87" s="9">
        <v>0</v>
      </c>
      <c r="AI87" s="9">
        <v>0</v>
      </c>
      <c r="AJ87" s="6"/>
      <c r="AL87" s="82"/>
    </row>
    <row r="88" spans="1:38" ht="13.5" customHeight="1" x14ac:dyDescent="0.2">
      <c r="A88" s="3"/>
      <c r="D88" s="1" t="s">
        <v>59</v>
      </c>
      <c r="X88" s="9">
        <v>360</v>
      </c>
      <c r="Y88" s="9">
        <v>349</v>
      </c>
      <c r="Z88" s="9">
        <v>353</v>
      </c>
      <c r="AA88" s="9">
        <v>346</v>
      </c>
      <c r="AB88" s="9">
        <v>348</v>
      </c>
      <c r="AC88" s="9">
        <v>325</v>
      </c>
      <c r="AD88" s="9">
        <v>263</v>
      </c>
      <c r="AE88" s="9">
        <v>255</v>
      </c>
      <c r="AF88" s="9">
        <v>237</v>
      </c>
      <c r="AG88" s="9">
        <v>232</v>
      </c>
      <c r="AH88" s="9">
        <v>206</v>
      </c>
      <c r="AI88" s="9">
        <v>219</v>
      </c>
      <c r="AJ88" s="6"/>
      <c r="AL88" s="82"/>
    </row>
    <row r="89" spans="1:38" ht="13.5" customHeight="1" x14ac:dyDescent="0.2">
      <c r="A89" s="3"/>
      <c r="D89" s="1" t="s">
        <v>60</v>
      </c>
      <c r="X89" s="9">
        <v>72</v>
      </c>
      <c r="Y89" s="9">
        <v>70</v>
      </c>
      <c r="Z89" s="9">
        <v>64</v>
      </c>
      <c r="AA89" s="9">
        <v>66</v>
      </c>
      <c r="AB89" s="9">
        <v>60</v>
      </c>
      <c r="AC89" s="9">
        <v>56</v>
      </c>
      <c r="AD89" s="9">
        <v>48</v>
      </c>
      <c r="AE89" s="9">
        <v>47</v>
      </c>
      <c r="AF89" s="9">
        <v>38</v>
      </c>
      <c r="AG89" s="9">
        <v>39</v>
      </c>
      <c r="AH89" s="9">
        <v>39</v>
      </c>
      <c r="AI89" s="9">
        <v>46</v>
      </c>
      <c r="AJ89" s="6"/>
      <c r="AL89" s="82"/>
    </row>
    <row r="90" spans="1:38" ht="13.5" customHeight="1" x14ac:dyDescent="0.2">
      <c r="A90" s="3"/>
      <c r="D90" s="1" t="s">
        <v>61</v>
      </c>
      <c r="W90" s="1"/>
      <c r="X90" s="5">
        <v>8</v>
      </c>
      <c r="Y90" s="5">
        <v>12</v>
      </c>
      <c r="Z90" s="5">
        <v>9</v>
      </c>
      <c r="AA90" s="5">
        <v>10</v>
      </c>
      <c r="AB90" s="5">
        <v>12</v>
      </c>
      <c r="AC90" s="5">
        <v>12</v>
      </c>
      <c r="AD90" s="5">
        <v>19</v>
      </c>
      <c r="AE90" s="5">
        <v>16</v>
      </c>
      <c r="AF90" s="5">
        <v>16</v>
      </c>
      <c r="AG90" s="5">
        <v>13</v>
      </c>
      <c r="AH90" s="5">
        <v>12</v>
      </c>
      <c r="AI90" s="5">
        <v>10</v>
      </c>
      <c r="AJ90" s="6"/>
      <c r="AL90" s="82"/>
    </row>
    <row r="91" spans="1:38" ht="13.5" customHeight="1" x14ac:dyDescent="0.2">
      <c r="A91" s="3"/>
      <c r="D91" s="2"/>
      <c r="W91" s="1"/>
      <c r="X91" s="9">
        <f t="shared" ref="X91:AC91" si="77">SUM(X79:X90)</f>
        <v>1899</v>
      </c>
      <c r="Y91" s="9">
        <f t="shared" si="77"/>
        <v>1900</v>
      </c>
      <c r="Z91" s="9">
        <f t="shared" si="77"/>
        <v>1889</v>
      </c>
      <c r="AA91" s="9">
        <f t="shared" si="77"/>
        <v>1866</v>
      </c>
      <c r="AB91" s="9">
        <f t="shared" si="77"/>
        <v>1875</v>
      </c>
      <c r="AC91" s="9">
        <f t="shared" si="77"/>
        <v>1771</v>
      </c>
      <c r="AD91" s="9">
        <f t="shared" ref="AD91:AE91" si="78">SUM(AD79:AD90)</f>
        <v>1677</v>
      </c>
      <c r="AE91" s="9">
        <f t="shared" si="78"/>
        <v>1703</v>
      </c>
      <c r="AF91" s="9">
        <f t="shared" ref="AF91:AG91" si="79">SUM(AF79:AF90)</f>
        <v>1691</v>
      </c>
      <c r="AG91" s="9">
        <f t="shared" si="79"/>
        <v>1716</v>
      </c>
      <c r="AH91" s="9">
        <f t="shared" ref="AH91:AI91" si="80">SUM(AH79:AH90)</f>
        <v>1771</v>
      </c>
      <c r="AI91" s="9">
        <f t="shared" si="80"/>
        <v>1945</v>
      </c>
      <c r="AJ91" s="6"/>
      <c r="AL91" s="82"/>
    </row>
    <row r="92" spans="1:38" ht="13.5" customHeight="1" x14ac:dyDescent="0.2">
      <c r="A92" s="3"/>
      <c r="C92" s="8" t="s">
        <v>62</v>
      </c>
      <c r="D92" s="8"/>
      <c r="W92" s="1"/>
      <c r="AJ92" s="6"/>
    </row>
    <row r="93" spans="1:38" ht="13.5" customHeight="1" x14ac:dyDescent="0.2">
      <c r="A93" s="3"/>
      <c r="D93" s="1" t="s">
        <v>51</v>
      </c>
      <c r="X93" s="9">
        <v>5</v>
      </c>
      <c r="Y93" s="9">
        <v>4</v>
      </c>
      <c r="Z93" s="9">
        <v>0</v>
      </c>
      <c r="AA93" s="9">
        <v>0</v>
      </c>
      <c r="AB93" s="9">
        <v>1</v>
      </c>
      <c r="AC93" s="9">
        <v>0</v>
      </c>
      <c r="AD93" s="9">
        <v>0</v>
      </c>
      <c r="AE93" s="9">
        <v>0</v>
      </c>
      <c r="AF93" s="9">
        <v>1</v>
      </c>
      <c r="AG93" s="9">
        <v>1</v>
      </c>
      <c r="AH93" s="9">
        <v>0</v>
      </c>
      <c r="AI93" s="9">
        <v>0</v>
      </c>
      <c r="AJ93" s="6"/>
    </row>
    <row r="94" spans="1:38" ht="13.5" customHeight="1" x14ac:dyDescent="0.2">
      <c r="A94" s="3"/>
      <c r="D94" s="1" t="s">
        <v>52</v>
      </c>
      <c r="X94" s="9">
        <v>103</v>
      </c>
      <c r="Y94" s="9">
        <v>46</v>
      </c>
      <c r="Z94" s="9">
        <v>40</v>
      </c>
      <c r="AA94" s="9">
        <v>35</v>
      </c>
      <c r="AB94" s="9">
        <v>94</v>
      </c>
      <c r="AC94" s="9">
        <v>30</v>
      </c>
      <c r="AD94" s="9">
        <v>36</v>
      </c>
      <c r="AE94" s="9">
        <v>34</v>
      </c>
      <c r="AF94" s="9">
        <v>38</v>
      </c>
      <c r="AG94" s="9">
        <v>46</v>
      </c>
      <c r="AH94" s="9">
        <v>48</v>
      </c>
      <c r="AI94" s="9">
        <v>46</v>
      </c>
      <c r="AJ94" s="6"/>
    </row>
    <row r="95" spans="1:38" ht="13.5" customHeight="1" x14ac:dyDescent="0.2">
      <c r="A95" s="3"/>
      <c r="D95" s="1" t="s">
        <v>53</v>
      </c>
      <c r="X95" s="9">
        <v>11</v>
      </c>
      <c r="Y95" s="9">
        <v>11</v>
      </c>
      <c r="Z95" s="9">
        <v>14</v>
      </c>
      <c r="AA95" s="9">
        <v>10</v>
      </c>
      <c r="AB95" s="9">
        <v>9</v>
      </c>
      <c r="AC95" s="9">
        <v>8</v>
      </c>
      <c r="AD95" s="9">
        <v>0</v>
      </c>
      <c r="AE95" s="9">
        <v>2</v>
      </c>
      <c r="AF95" s="9">
        <v>1</v>
      </c>
      <c r="AG95" s="9">
        <v>1</v>
      </c>
      <c r="AH95" s="9">
        <v>0</v>
      </c>
      <c r="AI95" s="9">
        <v>1</v>
      </c>
      <c r="AJ95" s="6"/>
    </row>
    <row r="96" spans="1:38" ht="13.5" customHeight="1" x14ac:dyDescent="0.2">
      <c r="A96" s="3"/>
      <c r="D96" s="1" t="s">
        <v>54</v>
      </c>
      <c r="X96" s="9">
        <v>15</v>
      </c>
      <c r="Y96" s="9">
        <v>11</v>
      </c>
      <c r="Z96" s="9">
        <v>9</v>
      </c>
      <c r="AA96" s="9">
        <v>4</v>
      </c>
      <c r="AB96" s="9">
        <v>2</v>
      </c>
      <c r="AC96" s="9">
        <v>2</v>
      </c>
      <c r="AD96" s="9">
        <v>4</v>
      </c>
      <c r="AE96" s="9">
        <v>4</v>
      </c>
      <c r="AF96" s="9">
        <v>4</v>
      </c>
      <c r="AG96" s="9">
        <v>4</v>
      </c>
      <c r="AH96" s="9">
        <v>5</v>
      </c>
      <c r="AI96" s="9">
        <v>4</v>
      </c>
      <c r="AJ96" s="6"/>
    </row>
    <row r="97" spans="1:38" ht="13.5" customHeight="1" x14ac:dyDescent="0.2">
      <c r="A97" s="3"/>
      <c r="D97" s="1" t="s">
        <v>86</v>
      </c>
      <c r="X97" s="9">
        <v>52</v>
      </c>
      <c r="Y97" s="9">
        <v>45</v>
      </c>
      <c r="Z97" s="9">
        <v>41</v>
      </c>
      <c r="AA97" s="9">
        <v>36</v>
      </c>
      <c r="AB97" s="9">
        <v>38</v>
      </c>
      <c r="AC97" s="9">
        <v>27</v>
      </c>
      <c r="AD97" s="9">
        <v>29</v>
      </c>
      <c r="AE97" s="9">
        <v>22</v>
      </c>
      <c r="AF97" s="9">
        <v>22</v>
      </c>
      <c r="AG97" s="9">
        <v>34</v>
      </c>
      <c r="AH97" s="9">
        <v>38</v>
      </c>
      <c r="AI97" s="9">
        <v>35</v>
      </c>
      <c r="AJ97" s="6"/>
    </row>
    <row r="98" spans="1:38" ht="13.5" customHeight="1" x14ac:dyDescent="0.2">
      <c r="A98" s="3"/>
      <c r="D98" s="1" t="s">
        <v>55</v>
      </c>
      <c r="X98" s="9">
        <v>24</v>
      </c>
      <c r="Y98" s="9">
        <v>24</v>
      </c>
      <c r="Z98" s="9">
        <v>25</v>
      </c>
      <c r="AA98" s="9">
        <v>29</v>
      </c>
      <c r="AB98" s="9">
        <v>31</v>
      </c>
      <c r="AC98" s="9">
        <v>27</v>
      </c>
      <c r="AD98" s="9">
        <v>20</v>
      </c>
      <c r="AE98" s="9">
        <v>22</v>
      </c>
      <c r="AF98" s="9">
        <v>21</v>
      </c>
      <c r="AG98" s="9">
        <v>22</v>
      </c>
      <c r="AH98" s="9">
        <v>16</v>
      </c>
      <c r="AI98" s="9">
        <v>14</v>
      </c>
      <c r="AJ98" s="6"/>
    </row>
    <row r="99" spans="1:38" ht="13.5" customHeight="1" x14ac:dyDescent="0.2">
      <c r="A99" s="3"/>
      <c r="D99" s="1" t="s">
        <v>56</v>
      </c>
      <c r="X99" s="9">
        <v>15</v>
      </c>
      <c r="Y99" s="9">
        <v>9</v>
      </c>
      <c r="Z99" s="9">
        <v>4</v>
      </c>
      <c r="AA99" s="9">
        <v>3</v>
      </c>
      <c r="AB99" s="9">
        <v>23</v>
      </c>
      <c r="AC99" s="9">
        <v>30</v>
      </c>
      <c r="AD99" s="9">
        <v>28</v>
      </c>
      <c r="AE99" s="9">
        <v>24</v>
      </c>
      <c r="AF99" s="9">
        <v>27</v>
      </c>
      <c r="AG99" s="9">
        <v>25</v>
      </c>
      <c r="AH99" s="9">
        <v>19</v>
      </c>
      <c r="AI99" s="9">
        <v>20</v>
      </c>
      <c r="AJ99" s="6"/>
    </row>
    <row r="100" spans="1:38" ht="13.5" customHeight="1" x14ac:dyDescent="0.2">
      <c r="A100" s="3"/>
      <c r="D100" s="1" t="s">
        <v>57</v>
      </c>
      <c r="X100" s="9">
        <v>32</v>
      </c>
      <c r="Y100" s="9">
        <v>39</v>
      </c>
      <c r="Z100" s="9">
        <v>36</v>
      </c>
      <c r="AA100" s="9">
        <v>35</v>
      </c>
      <c r="AB100" s="9">
        <v>35</v>
      </c>
      <c r="AC100" s="9">
        <v>30</v>
      </c>
      <c r="AD100" s="9">
        <v>28</v>
      </c>
      <c r="AE100" s="9">
        <v>28</v>
      </c>
      <c r="AF100" s="9">
        <v>17</v>
      </c>
      <c r="AG100" s="9">
        <v>12</v>
      </c>
      <c r="AH100" s="9">
        <v>7</v>
      </c>
      <c r="AI100" s="9">
        <v>6</v>
      </c>
      <c r="AJ100" s="6"/>
    </row>
    <row r="101" spans="1:38" ht="13.5" customHeight="1" x14ac:dyDescent="0.2">
      <c r="A101" s="3"/>
      <c r="D101" s="1" t="s">
        <v>58</v>
      </c>
      <c r="X101" s="9">
        <v>6</v>
      </c>
      <c r="Y101" s="9">
        <v>7</v>
      </c>
      <c r="Z101" s="9">
        <v>6</v>
      </c>
      <c r="AA101" s="9">
        <v>7</v>
      </c>
      <c r="AB101" s="9">
        <v>7</v>
      </c>
      <c r="AC101" s="9">
        <v>55</v>
      </c>
      <c r="AD101" s="9">
        <v>63</v>
      </c>
      <c r="AE101" s="9">
        <v>71</v>
      </c>
      <c r="AF101" s="9">
        <v>46</v>
      </c>
      <c r="AG101" s="9">
        <v>57</v>
      </c>
      <c r="AH101" s="9">
        <v>43</v>
      </c>
      <c r="AI101" s="9">
        <v>48</v>
      </c>
      <c r="AJ101" s="6"/>
      <c r="AL101" s="82"/>
    </row>
    <row r="102" spans="1:38" ht="13.5" customHeight="1" x14ac:dyDescent="0.2">
      <c r="A102" s="3"/>
      <c r="D102" s="1" t="s">
        <v>59</v>
      </c>
      <c r="X102" s="9">
        <v>65</v>
      </c>
      <c r="Y102" s="9">
        <v>61</v>
      </c>
      <c r="Z102" s="9">
        <v>42</v>
      </c>
      <c r="AA102" s="9">
        <v>42</v>
      </c>
      <c r="AB102" s="9">
        <v>48</v>
      </c>
      <c r="AC102" s="9">
        <v>39</v>
      </c>
      <c r="AD102" s="9">
        <v>39</v>
      </c>
      <c r="AE102" s="9">
        <v>44</v>
      </c>
      <c r="AF102" s="9">
        <v>41</v>
      </c>
      <c r="AG102" s="9">
        <v>43</v>
      </c>
      <c r="AH102" s="9">
        <v>47</v>
      </c>
      <c r="AI102" s="9">
        <v>43</v>
      </c>
      <c r="AJ102" s="6"/>
    </row>
    <row r="103" spans="1:38" ht="13.5" customHeight="1" x14ac:dyDescent="0.2">
      <c r="A103" s="3"/>
      <c r="D103" s="1" t="s">
        <v>60</v>
      </c>
      <c r="X103" s="9">
        <v>0</v>
      </c>
      <c r="Y103" s="9">
        <v>0</v>
      </c>
      <c r="Z103" s="9">
        <v>1</v>
      </c>
      <c r="AA103" s="9">
        <v>1</v>
      </c>
      <c r="AB103" s="9">
        <v>1</v>
      </c>
      <c r="AC103" s="9">
        <v>0</v>
      </c>
      <c r="AD103" s="9">
        <v>0</v>
      </c>
      <c r="AE103" s="9">
        <v>0</v>
      </c>
      <c r="AF103" s="9">
        <v>0</v>
      </c>
      <c r="AG103" s="9">
        <v>1</v>
      </c>
      <c r="AH103" s="9">
        <v>0</v>
      </c>
      <c r="AI103" s="9">
        <v>2</v>
      </c>
      <c r="AJ103" s="6"/>
    </row>
    <row r="104" spans="1:38" ht="13.5" customHeight="1" x14ac:dyDescent="0.2">
      <c r="A104" s="3"/>
      <c r="D104" s="1" t="s">
        <v>61</v>
      </c>
      <c r="W104" s="1"/>
      <c r="X104" s="5">
        <v>0</v>
      </c>
      <c r="Y104" s="5">
        <v>1</v>
      </c>
      <c r="Z104" s="5">
        <v>1</v>
      </c>
      <c r="AA104" s="5">
        <v>1</v>
      </c>
      <c r="AB104" s="5">
        <v>1</v>
      </c>
      <c r="AC104" s="5">
        <v>0</v>
      </c>
      <c r="AD104" s="5">
        <v>0</v>
      </c>
      <c r="AE104" s="5">
        <v>1</v>
      </c>
      <c r="AF104" s="5">
        <v>1</v>
      </c>
      <c r="AG104" s="5">
        <v>2</v>
      </c>
      <c r="AH104" s="5">
        <v>2</v>
      </c>
      <c r="AI104" s="5">
        <v>3</v>
      </c>
      <c r="AJ104" s="6"/>
    </row>
    <row r="105" spans="1:38" ht="13.5" customHeight="1" x14ac:dyDescent="0.2">
      <c r="A105" s="3"/>
      <c r="D105" s="2"/>
      <c r="W105" s="1"/>
      <c r="X105" s="9">
        <f t="shared" ref="X105:AC105" si="81">SUM(X93:X104)</f>
        <v>328</v>
      </c>
      <c r="Y105" s="9">
        <f t="shared" si="81"/>
        <v>258</v>
      </c>
      <c r="Z105" s="9">
        <f t="shared" si="81"/>
        <v>219</v>
      </c>
      <c r="AA105" s="9">
        <f t="shared" si="81"/>
        <v>203</v>
      </c>
      <c r="AB105" s="9">
        <f t="shared" si="81"/>
        <v>290</v>
      </c>
      <c r="AC105" s="9">
        <f t="shared" si="81"/>
        <v>248</v>
      </c>
      <c r="AD105" s="9">
        <f t="shared" ref="AD105:AE105" si="82">SUM(AD93:AD104)</f>
        <v>247</v>
      </c>
      <c r="AE105" s="9">
        <f t="shared" si="82"/>
        <v>252</v>
      </c>
      <c r="AF105" s="9">
        <f t="shared" ref="AF105:AG105" si="83">SUM(AF93:AF104)</f>
        <v>219</v>
      </c>
      <c r="AG105" s="9">
        <f t="shared" si="83"/>
        <v>248</v>
      </c>
      <c r="AH105" s="9">
        <f t="shared" ref="AH105:AI105" si="84">SUM(AH93:AH104)</f>
        <v>225</v>
      </c>
      <c r="AI105" s="9">
        <f t="shared" si="84"/>
        <v>222</v>
      </c>
      <c r="AJ105" s="6"/>
    </row>
    <row r="106" spans="1:38" ht="13.5" customHeight="1" x14ac:dyDescent="0.2">
      <c r="A106" s="3"/>
      <c r="D106" s="2"/>
      <c r="W106" s="1"/>
      <c r="AJ106" s="6"/>
    </row>
    <row r="107" spans="1:38" ht="13.5" customHeight="1" x14ac:dyDescent="0.2">
      <c r="A107" s="3"/>
      <c r="B107" s="21" t="s">
        <v>63</v>
      </c>
      <c r="C107" s="27"/>
      <c r="D107" s="27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6"/>
    </row>
    <row r="108" spans="1:38" ht="13.5" customHeight="1" x14ac:dyDescent="0.2">
      <c r="A108" s="3"/>
      <c r="D108" s="1" t="s">
        <v>64</v>
      </c>
      <c r="X108" s="9">
        <v>323</v>
      </c>
      <c r="Y108" s="9">
        <v>343</v>
      </c>
      <c r="Z108" s="9">
        <v>353</v>
      </c>
      <c r="AA108" s="9">
        <v>290</v>
      </c>
      <c r="AB108" s="9">
        <v>296</v>
      </c>
      <c r="AC108" s="9">
        <v>305</v>
      </c>
      <c r="AD108" s="9">
        <v>255</v>
      </c>
      <c r="AE108" s="9">
        <v>226</v>
      </c>
      <c r="AF108" s="9">
        <v>184</v>
      </c>
      <c r="AG108" s="9">
        <f>17+152</f>
        <v>169</v>
      </c>
      <c r="AH108" s="9">
        <v>145</v>
      </c>
      <c r="AI108" s="9">
        <v>127</v>
      </c>
      <c r="AJ108" s="6"/>
    </row>
    <row r="109" spans="1:38" ht="13.5" customHeight="1" x14ac:dyDescent="0.2">
      <c r="A109" s="3"/>
      <c r="D109" s="1" t="s">
        <v>28</v>
      </c>
      <c r="X109" s="9">
        <v>156</v>
      </c>
      <c r="Y109" s="9">
        <v>179</v>
      </c>
      <c r="Z109" s="9">
        <v>149</v>
      </c>
      <c r="AA109" s="9">
        <v>163</v>
      </c>
      <c r="AB109" s="9">
        <v>122</v>
      </c>
      <c r="AC109" s="9">
        <v>139</v>
      </c>
      <c r="AD109" s="9">
        <v>138</v>
      </c>
      <c r="AE109" s="9">
        <v>133</v>
      </c>
      <c r="AF109" s="9">
        <v>98</v>
      </c>
      <c r="AG109" s="9">
        <v>103</v>
      </c>
      <c r="AH109" s="9">
        <v>116</v>
      </c>
      <c r="AI109" s="9">
        <v>115</v>
      </c>
      <c r="AJ109" s="6"/>
    </row>
    <row r="110" spans="1:38" ht="13.5" customHeight="1" x14ac:dyDescent="0.2">
      <c r="A110" s="3"/>
      <c r="D110" s="1" t="s">
        <v>65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>
        <v>64</v>
      </c>
      <c r="Y110" s="5">
        <v>60</v>
      </c>
      <c r="Z110" s="5">
        <v>35</v>
      </c>
      <c r="AA110" s="5">
        <v>71</v>
      </c>
      <c r="AB110" s="5">
        <v>103</v>
      </c>
      <c r="AC110" s="5">
        <v>56</v>
      </c>
      <c r="AD110" s="5">
        <v>93</v>
      </c>
      <c r="AE110" s="5">
        <v>113</v>
      </c>
      <c r="AF110" s="5">
        <v>111</v>
      </c>
      <c r="AG110" s="5">
        <v>143</v>
      </c>
      <c r="AH110" s="5">
        <v>142</v>
      </c>
      <c r="AI110" s="5">
        <v>174</v>
      </c>
      <c r="AJ110" s="6"/>
    </row>
    <row r="111" spans="1:38" ht="13.5" customHeight="1" x14ac:dyDescent="0.2">
      <c r="A111" s="3"/>
      <c r="E111" s="9">
        <v>263</v>
      </c>
      <c r="F111" s="9">
        <v>278</v>
      </c>
      <c r="G111" s="9">
        <v>308</v>
      </c>
      <c r="H111" s="9">
        <v>315</v>
      </c>
      <c r="I111" s="9">
        <v>343</v>
      </c>
      <c r="J111" s="9">
        <v>370</v>
      </c>
      <c r="K111" s="9">
        <v>391</v>
      </c>
      <c r="L111" s="9">
        <v>387</v>
      </c>
      <c r="M111" s="9">
        <v>473</v>
      </c>
      <c r="N111" s="9">
        <v>460</v>
      </c>
      <c r="O111" s="9">
        <v>460</v>
      </c>
      <c r="P111" s="9">
        <v>462</v>
      </c>
      <c r="Q111" s="9">
        <v>456</v>
      </c>
      <c r="R111" s="9">
        <v>469</v>
      </c>
      <c r="S111" s="9">
        <v>464</v>
      </c>
      <c r="T111" s="9">
        <v>510</v>
      </c>
      <c r="U111" s="9">
        <v>537</v>
      </c>
      <c r="V111" s="9">
        <v>562</v>
      </c>
      <c r="W111" s="9">
        <v>548</v>
      </c>
      <c r="X111" s="9">
        <f t="shared" ref="X111:AC111" si="85">SUM(X108:X110)</f>
        <v>543</v>
      </c>
      <c r="Y111" s="9">
        <f t="shared" si="85"/>
        <v>582</v>
      </c>
      <c r="Z111" s="9">
        <f t="shared" si="85"/>
        <v>537</v>
      </c>
      <c r="AA111" s="9">
        <f t="shared" si="85"/>
        <v>524</v>
      </c>
      <c r="AB111" s="9">
        <f t="shared" si="85"/>
        <v>521</v>
      </c>
      <c r="AC111" s="9">
        <f t="shared" si="85"/>
        <v>500</v>
      </c>
      <c r="AD111" s="9">
        <f t="shared" ref="AD111:AE111" si="86">SUM(AD108:AD110)</f>
        <v>486</v>
      </c>
      <c r="AE111" s="9">
        <f t="shared" si="86"/>
        <v>472</v>
      </c>
      <c r="AF111" s="9">
        <f t="shared" ref="AF111:AG111" si="87">SUM(AF108:AF110)</f>
        <v>393</v>
      </c>
      <c r="AG111" s="9">
        <f t="shared" si="87"/>
        <v>415</v>
      </c>
      <c r="AH111" s="9">
        <f t="shared" ref="AH111:AI111" si="88">SUM(AH108:AH110)</f>
        <v>403</v>
      </c>
      <c r="AI111" s="9">
        <f t="shared" si="88"/>
        <v>416</v>
      </c>
      <c r="AJ111" s="6"/>
    </row>
    <row r="112" spans="1:38" ht="13.5" customHeight="1" x14ac:dyDescent="0.2">
      <c r="A112" s="3"/>
      <c r="B112" s="4"/>
      <c r="C112" s="4"/>
      <c r="D112" s="4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6"/>
    </row>
    <row r="113" spans="1:36" ht="13.5" customHeight="1" x14ac:dyDescent="0.2">
      <c r="A113" s="3"/>
      <c r="B113" s="1" t="s">
        <v>69</v>
      </c>
      <c r="AJ113" s="6"/>
    </row>
    <row r="114" spans="1:36" ht="13.5" customHeight="1" x14ac:dyDescent="0.2">
      <c r="A114" s="3"/>
      <c r="AJ114" s="6"/>
    </row>
    <row r="115" spans="1:36" ht="13.5" customHeight="1" x14ac:dyDescent="0.2">
      <c r="A115" s="3"/>
      <c r="B115" s="1" t="s">
        <v>100</v>
      </c>
      <c r="AJ115" s="6"/>
    </row>
    <row r="116" spans="1:36" ht="13.5" customHeight="1" x14ac:dyDescent="0.2">
      <c r="A116" s="3"/>
      <c r="B116" s="1" t="s">
        <v>76</v>
      </c>
      <c r="AJ116" s="6"/>
    </row>
    <row r="117" spans="1:36" ht="13.5" customHeight="1" x14ac:dyDescent="0.2">
      <c r="A117" s="3"/>
      <c r="AJ117" s="6"/>
    </row>
    <row r="118" spans="1:36" ht="13.5" customHeight="1" x14ac:dyDescent="0.2">
      <c r="A118" s="3"/>
      <c r="B118" s="1" t="s">
        <v>101</v>
      </c>
      <c r="AJ118" s="6"/>
    </row>
    <row r="119" spans="1:36" ht="13.5" customHeight="1" x14ac:dyDescent="0.2">
      <c r="A119" s="3"/>
      <c r="B119" s="1" t="s">
        <v>102</v>
      </c>
      <c r="AJ119" s="6"/>
    </row>
    <row r="120" spans="1:36" ht="13.5" customHeight="1" x14ac:dyDescent="0.2">
      <c r="A120" s="3"/>
      <c r="AJ120" s="6"/>
    </row>
    <row r="121" spans="1:36" ht="13.5" customHeight="1" x14ac:dyDescent="0.2">
      <c r="A121" s="19"/>
      <c r="B121" s="88" t="s">
        <v>77</v>
      </c>
      <c r="C121" s="88"/>
      <c r="D121" s="88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 t="s">
        <v>106</v>
      </c>
      <c r="AJ121" s="20"/>
    </row>
  </sheetData>
  <mergeCells count="2">
    <mergeCell ref="A2:AJ2"/>
    <mergeCell ref="B121:D121"/>
  </mergeCells>
  <hyperlinks>
    <hyperlink ref="B121:D121" r:id="rId1" display="Source: IPEDS HR, Human Resources Survey" xr:uid="{3DE03ECB-6F59-4730-99CD-D5A70A278D8A}"/>
  </hyperlinks>
  <printOptions horizontalCentered="1"/>
  <pageMargins left="0.7" right="0.45" top="0.5" bottom="0.25" header="0.5" footer="0.5"/>
  <pageSetup scale="79" orientation="portrait" r:id="rId2"/>
  <headerFooter alignWithMargins="0"/>
  <rowBreaks count="1" manualBreakCount="1">
    <brk id="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L121"/>
  <sheetViews>
    <sheetView zoomScaleNormal="100" workbookViewId="0"/>
  </sheetViews>
  <sheetFormatPr defaultColWidth="9.140625" defaultRowHeight="13.5" customHeight="1" x14ac:dyDescent="0.2"/>
  <cols>
    <col min="1" max="3" width="2.7109375" style="1" customWidth="1"/>
    <col min="4" max="4" width="37.7109375" style="1" customWidth="1"/>
    <col min="5" max="29" width="8.7109375" style="9" hidden="1" customWidth="1"/>
    <col min="30" max="35" width="8.7109375" style="9" customWidth="1"/>
    <col min="36" max="36" width="2.7109375" style="1" customWidth="1"/>
    <col min="37" max="16384" width="9.140625" style="1"/>
  </cols>
  <sheetData>
    <row r="2" spans="1:36" ht="15" customHeight="1" x14ac:dyDescent="0.25">
      <c r="A2" s="84" t="s">
        <v>0</v>
      </c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7"/>
    </row>
    <row r="3" spans="1:36" ht="13.5" customHeight="1" x14ac:dyDescent="0.2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</row>
    <row r="4" spans="1:36" ht="15" customHeight="1" x14ac:dyDescent="0.25">
      <c r="A4" s="3"/>
      <c r="B4" s="7" t="s">
        <v>1</v>
      </c>
      <c r="C4" s="8"/>
      <c r="AJ4" s="6"/>
    </row>
    <row r="5" spans="1:36" ht="15" customHeight="1" x14ac:dyDescent="0.25">
      <c r="A5" s="3"/>
      <c r="B5" s="7" t="s">
        <v>70</v>
      </c>
      <c r="C5" s="8"/>
      <c r="AJ5" s="6"/>
    </row>
    <row r="6" spans="1:36" ht="13.5" customHeight="1" thickBot="1" x14ac:dyDescent="0.25">
      <c r="A6" s="3"/>
      <c r="B6" s="10"/>
      <c r="C6" s="10"/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6"/>
    </row>
    <row r="7" spans="1:36" ht="13.5" customHeight="1" thickTop="1" x14ac:dyDescent="0.2">
      <c r="A7" s="3"/>
      <c r="B7" s="12"/>
      <c r="C7" s="4"/>
      <c r="D7" s="4"/>
      <c r="E7" s="13" t="s">
        <v>2</v>
      </c>
      <c r="F7" s="13" t="s">
        <v>3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  <c r="M7" s="13" t="s">
        <v>10</v>
      </c>
      <c r="N7" s="13" t="s">
        <v>11</v>
      </c>
      <c r="O7" s="13" t="s">
        <v>12</v>
      </c>
      <c r="P7" s="13" t="s">
        <v>13</v>
      </c>
      <c r="Q7" s="13" t="s">
        <v>14</v>
      </c>
      <c r="R7" s="13" t="s">
        <v>15</v>
      </c>
      <c r="S7" s="13" t="s">
        <v>16</v>
      </c>
      <c r="T7" s="13" t="s">
        <v>17</v>
      </c>
      <c r="U7" s="13" t="s">
        <v>18</v>
      </c>
      <c r="V7" s="13" t="s">
        <v>19</v>
      </c>
      <c r="W7" s="13" t="s">
        <v>20</v>
      </c>
      <c r="X7" s="13" t="s">
        <v>21</v>
      </c>
      <c r="Y7" s="13" t="s">
        <v>22</v>
      </c>
      <c r="Z7" s="13" t="s">
        <v>91</v>
      </c>
      <c r="AA7" s="13" t="s">
        <v>93</v>
      </c>
      <c r="AB7" s="13" t="s">
        <v>94</v>
      </c>
      <c r="AC7" s="13" t="s">
        <v>95</v>
      </c>
      <c r="AD7" s="13" t="s">
        <v>96</v>
      </c>
      <c r="AE7" s="13" t="s">
        <v>98</v>
      </c>
      <c r="AF7" s="13" t="s">
        <v>99</v>
      </c>
      <c r="AG7" s="13" t="s">
        <v>103</v>
      </c>
      <c r="AH7" s="13" t="s">
        <v>104</v>
      </c>
      <c r="AI7" s="13" t="s">
        <v>105</v>
      </c>
      <c r="AJ7" s="6"/>
    </row>
    <row r="8" spans="1:36" ht="13.5" customHeight="1" x14ac:dyDescent="0.2">
      <c r="A8" s="3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6"/>
    </row>
    <row r="9" spans="1:36" ht="13.5" customHeight="1" x14ac:dyDescent="0.2">
      <c r="A9" s="3"/>
      <c r="B9" s="31" t="s">
        <v>23</v>
      </c>
      <c r="C9" s="32"/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6"/>
    </row>
    <row r="10" spans="1:36" ht="13.5" customHeight="1" x14ac:dyDescent="0.2">
      <c r="A10" s="3"/>
      <c r="E10" s="9">
        <f t="shared" ref="E10:Y10" si="0">E15+E111</f>
        <v>1579</v>
      </c>
      <c r="F10" s="9">
        <f t="shared" si="0"/>
        <v>1517</v>
      </c>
      <c r="G10" s="9">
        <f t="shared" si="0"/>
        <v>1553</v>
      </c>
      <c r="H10" s="9">
        <f t="shared" si="0"/>
        <v>1542</v>
      </c>
      <c r="I10" s="9">
        <f t="shared" si="0"/>
        <v>1561</v>
      </c>
      <c r="J10" s="9">
        <f t="shared" si="0"/>
        <v>1616</v>
      </c>
      <c r="K10" s="9">
        <f t="shared" si="0"/>
        <v>1681</v>
      </c>
      <c r="L10" s="9">
        <f t="shared" si="0"/>
        <v>1714</v>
      </c>
      <c r="M10" s="9">
        <f t="shared" si="0"/>
        <v>1768</v>
      </c>
      <c r="N10" s="9">
        <f t="shared" si="0"/>
        <v>1875</v>
      </c>
      <c r="O10" s="9">
        <f t="shared" si="0"/>
        <v>1927</v>
      </c>
      <c r="P10" s="9">
        <f t="shared" si="0"/>
        <v>1894</v>
      </c>
      <c r="Q10" s="9">
        <f t="shared" si="0"/>
        <v>1933</v>
      </c>
      <c r="R10" s="9">
        <f t="shared" si="0"/>
        <v>1887</v>
      </c>
      <c r="S10" s="9">
        <f t="shared" si="0"/>
        <v>1872</v>
      </c>
      <c r="T10" s="9">
        <f t="shared" si="0"/>
        <v>1928</v>
      </c>
      <c r="U10" s="9">
        <f t="shared" si="0"/>
        <v>1989</v>
      </c>
      <c r="V10" s="9">
        <f t="shared" si="0"/>
        <v>2001</v>
      </c>
      <c r="W10" s="9">
        <f t="shared" si="0"/>
        <v>2041</v>
      </c>
      <c r="X10" s="9">
        <f t="shared" si="0"/>
        <v>1976</v>
      </c>
      <c r="Y10" s="9">
        <f t="shared" si="0"/>
        <v>2008</v>
      </c>
      <c r="Z10" s="9">
        <f t="shared" ref="Z10" si="1">Z15+Z111</f>
        <v>2064</v>
      </c>
      <c r="AA10" s="9">
        <f t="shared" ref="AA10:AB10" si="2">AA15+AA111</f>
        <v>2126</v>
      </c>
      <c r="AB10" s="9">
        <f t="shared" si="2"/>
        <v>2110</v>
      </c>
      <c r="AC10" s="9">
        <f t="shared" ref="AC10:AD10" si="3">AC15+AC111</f>
        <v>2134</v>
      </c>
      <c r="AD10" s="9">
        <f t="shared" si="3"/>
        <v>2075</v>
      </c>
      <c r="AE10" s="9">
        <f t="shared" ref="AE10" si="4">AE15+AE111</f>
        <v>1939</v>
      </c>
      <c r="AF10" s="9">
        <f t="shared" ref="AF10:AG10" si="5">AF15+AF111</f>
        <v>1744</v>
      </c>
      <c r="AG10" s="9">
        <f t="shared" si="5"/>
        <v>1705</v>
      </c>
      <c r="AH10" s="9">
        <f t="shared" ref="AH10:AI10" si="6">AH15+AH111</f>
        <v>1775</v>
      </c>
      <c r="AI10" s="9">
        <f t="shared" si="6"/>
        <v>1874</v>
      </c>
      <c r="AJ10" s="6"/>
    </row>
    <row r="11" spans="1:36" ht="13.5" customHeight="1" x14ac:dyDescent="0.2">
      <c r="A11" s="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6"/>
    </row>
    <row r="12" spans="1:36" ht="13.5" customHeight="1" x14ac:dyDescent="0.2">
      <c r="A12" s="3"/>
      <c r="B12" s="31" t="s">
        <v>24</v>
      </c>
      <c r="C12" s="34"/>
      <c r="D12" s="34"/>
      <c r="E12" s="35"/>
      <c r="F12" s="35"/>
      <c r="G12" s="35"/>
      <c r="H12" s="35"/>
      <c r="I12" s="35"/>
      <c r="J12" s="35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6"/>
    </row>
    <row r="13" spans="1:36" ht="13.5" customHeight="1" x14ac:dyDescent="0.2">
      <c r="A13" s="3"/>
      <c r="D13" s="1" t="s">
        <v>83</v>
      </c>
      <c r="E13" s="9">
        <v>922</v>
      </c>
      <c r="F13" s="9">
        <v>925</v>
      </c>
      <c r="G13" s="9">
        <v>944</v>
      </c>
      <c r="H13" s="9">
        <v>958</v>
      </c>
      <c r="I13" s="9">
        <v>982</v>
      </c>
      <c r="J13" s="9">
        <v>1003</v>
      </c>
      <c r="K13" s="9">
        <v>1016</v>
      </c>
      <c r="L13" s="9">
        <v>963</v>
      </c>
      <c r="M13" s="9">
        <v>1000</v>
      </c>
      <c r="N13" s="9">
        <v>1031</v>
      </c>
      <c r="O13" s="9">
        <v>1057</v>
      </c>
      <c r="P13" s="9">
        <v>1086</v>
      </c>
      <c r="Q13" s="9">
        <v>1108</v>
      </c>
      <c r="R13" s="9">
        <v>1112</v>
      </c>
      <c r="S13" s="9">
        <v>1137</v>
      </c>
      <c r="T13" s="9">
        <v>1164</v>
      </c>
      <c r="U13" s="9">
        <v>1162</v>
      </c>
      <c r="V13" s="9">
        <v>1148</v>
      </c>
      <c r="W13" s="9">
        <v>1177</v>
      </c>
      <c r="X13" s="9">
        <f t="shared" ref="X13:Z14" si="7">X18+X75</f>
        <v>1156</v>
      </c>
      <c r="Y13" s="9">
        <f t="shared" si="7"/>
        <v>1184</v>
      </c>
      <c r="Z13" s="9">
        <f t="shared" si="7"/>
        <v>1239</v>
      </c>
      <c r="AA13" s="9">
        <f t="shared" ref="AA13:AB13" si="8">AA18+AA75</f>
        <v>1275</v>
      </c>
      <c r="AB13" s="9">
        <f t="shared" si="8"/>
        <v>1320</v>
      </c>
      <c r="AC13" s="9">
        <f t="shared" ref="AC13:AD13" si="9">AC18+AC75</f>
        <v>1283</v>
      </c>
      <c r="AD13" s="9">
        <f t="shared" si="9"/>
        <v>1249</v>
      </c>
      <c r="AE13" s="9">
        <f t="shared" ref="AE13" si="10">AE18+AE75</f>
        <v>1221</v>
      </c>
      <c r="AF13" s="9">
        <f t="shared" ref="AF13:AG13" si="11">AF18+AF75</f>
        <v>1122</v>
      </c>
      <c r="AG13" s="9">
        <f t="shared" si="11"/>
        <v>1069</v>
      </c>
      <c r="AH13" s="9">
        <f t="shared" ref="AH13:AI13" si="12">AH18+AH75</f>
        <v>1130</v>
      </c>
      <c r="AI13" s="9">
        <f t="shared" si="12"/>
        <v>1202</v>
      </c>
      <c r="AJ13" s="6"/>
    </row>
    <row r="14" spans="1:36" ht="13.5" customHeight="1" x14ac:dyDescent="0.2">
      <c r="A14" s="3"/>
      <c r="D14" s="1" t="s">
        <v>84</v>
      </c>
      <c r="E14" s="5">
        <v>228</v>
      </c>
      <c r="F14" s="5">
        <v>231</v>
      </c>
      <c r="G14" s="5">
        <v>233</v>
      </c>
      <c r="H14" s="5">
        <v>207</v>
      </c>
      <c r="I14" s="5">
        <v>227</v>
      </c>
      <c r="J14" s="5">
        <v>236</v>
      </c>
      <c r="K14" s="5">
        <v>231</v>
      </c>
      <c r="L14" s="5">
        <v>277</v>
      </c>
      <c r="M14" s="5">
        <v>271</v>
      </c>
      <c r="N14" s="5">
        <v>251</v>
      </c>
      <c r="O14" s="5">
        <v>250</v>
      </c>
      <c r="P14" s="5">
        <v>230</v>
      </c>
      <c r="Q14" s="5">
        <v>259</v>
      </c>
      <c r="R14" s="5">
        <v>228</v>
      </c>
      <c r="S14" s="5">
        <v>235</v>
      </c>
      <c r="T14" s="5">
        <v>238</v>
      </c>
      <c r="U14" s="5">
        <v>219</v>
      </c>
      <c r="V14" s="5">
        <v>233</v>
      </c>
      <c r="W14" s="5">
        <v>227</v>
      </c>
      <c r="X14" s="5">
        <f t="shared" si="7"/>
        <v>243</v>
      </c>
      <c r="Y14" s="5">
        <f t="shared" si="7"/>
        <v>250</v>
      </c>
      <c r="Z14" s="5">
        <f t="shared" si="7"/>
        <v>246</v>
      </c>
      <c r="AA14" s="5">
        <f t="shared" ref="AA14:AB14" si="13">AA19+AA76</f>
        <v>260</v>
      </c>
      <c r="AB14" s="5">
        <f t="shared" si="13"/>
        <v>224</v>
      </c>
      <c r="AC14" s="5">
        <f t="shared" ref="AC14:AD14" si="14">AC19+AC76</f>
        <v>248</v>
      </c>
      <c r="AD14" s="5">
        <f t="shared" si="14"/>
        <v>247</v>
      </c>
      <c r="AE14" s="5">
        <f t="shared" ref="AE14" si="15">AE19+AE76</f>
        <v>164</v>
      </c>
      <c r="AF14" s="5">
        <f t="shared" ref="AF14:AG14" si="16">AF19+AF76</f>
        <v>134</v>
      </c>
      <c r="AG14" s="5">
        <f t="shared" si="16"/>
        <v>155</v>
      </c>
      <c r="AH14" s="5">
        <f t="shared" ref="AH14:AI14" si="17">AH19+AH76</f>
        <v>203</v>
      </c>
      <c r="AI14" s="5">
        <f t="shared" si="17"/>
        <v>202</v>
      </c>
      <c r="AJ14" s="6"/>
    </row>
    <row r="15" spans="1:36" ht="13.5" customHeight="1" x14ac:dyDescent="0.2">
      <c r="A15" s="3"/>
      <c r="D15" s="2"/>
      <c r="E15" s="9">
        <f t="shared" ref="E15:Y15" si="18">SUM(E13:E14)</f>
        <v>1150</v>
      </c>
      <c r="F15" s="9">
        <f t="shared" si="18"/>
        <v>1156</v>
      </c>
      <c r="G15" s="9">
        <f t="shared" si="18"/>
        <v>1177</v>
      </c>
      <c r="H15" s="9">
        <f t="shared" si="18"/>
        <v>1165</v>
      </c>
      <c r="I15" s="9">
        <f t="shared" si="18"/>
        <v>1209</v>
      </c>
      <c r="J15" s="9">
        <f t="shared" si="18"/>
        <v>1239</v>
      </c>
      <c r="K15" s="9">
        <f t="shared" si="18"/>
        <v>1247</v>
      </c>
      <c r="L15" s="9">
        <f t="shared" si="18"/>
        <v>1240</v>
      </c>
      <c r="M15" s="9">
        <f t="shared" si="18"/>
        <v>1271</v>
      </c>
      <c r="N15" s="9">
        <f t="shared" si="18"/>
        <v>1282</v>
      </c>
      <c r="O15" s="9">
        <f t="shared" si="18"/>
        <v>1307</v>
      </c>
      <c r="P15" s="9">
        <f t="shared" si="18"/>
        <v>1316</v>
      </c>
      <c r="Q15" s="9">
        <f t="shared" si="18"/>
        <v>1367</v>
      </c>
      <c r="R15" s="9">
        <f t="shared" si="18"/>
        <v>1340</v>
      </c>
      <c r="S15" s="9">
        <f t="shared" si="18"/>
        <v>1372</v>
      </c>
      <c r="T15" s="9">
        <f t="shared" si="18"/>
        <v>1402</v>
      </c>
      <c r="U15" s="9">
        <f t="shared" si="18"/>
        <v>1381</v>
      </c>
      <c r="V15" s="9">
        <f t="shared" si="18"/>
        <v>1381</v>
      </c>
      <c r="W15" s="9">
        <f t="shared" si="18"/>
        <v>1404</v>
      </c>
      <c r="X15" s="9">
        <f t="shared" si="18"/>
        <v>1399</v>
      </c>
      <c r="Y15" s="9">
        <f t="shared" si="18"/>
        <v>1434</v>
      </c>
      <c r="Z15" s="9">
        <f t="shared" ref="Z15" si="19">SUM(Z13:Z14)</f>
        <v>1485</v>
      </c>
      <c r="AA15" s="9">
        <f t="shared" ref="AA15:AB15" si="20">SUM(AA13:AA14)</f>
        <v>1535</v>
      </c>
      <c r="AB15" s="9">
        <f t="shared" si="20"/>
        <v>1544</v>
      </c>
      <c r="AC15" s="9">
        <f t="shared" ref="AC15:AD15" si="21">SUM(AC13:AC14)</f>
        <v>1531</v>
      </c>
      <c r="AD15" s="9">
        <f t="shared" si="21"/>
        <v>1496</v>
      </c>
      <c r="AE15" s="9">
        <f t="shared" ref="AE15" si="22">SUM(AE13:AE14)</f>
        <v>1385</v>
      </c>
      <c r="AF15" s="9">
        <f t="shared" ref="AF15:AG15" si="23">SUM(AF13:AF14)</f>
        <v>1256</v>
      </c>
      <c r="AG15" s="9">
        <f t="shared" si="23"/>
        <v>1224</v>
      </c>
      <c r="AH15" s="9">
        <f t="shared" ref="AH15:AI15" si="24">SUM(AH13:AH14)</f>
        <v>1333</v>
      </c>
      <c r="AI15" s="9">
        <f t="shared" si="24"/>
        <v>1404</v>
      </c>
      <c r="AJ15" s="6"/>
    </row>
    <row r="16" spans="1:36" ht="13.5" customHeight="1" x14ac:dyDescent="0.2">
      <c r="A16" s="3"/>
      <c r="D16" s="2"/>
      <c r="AJ16" s="6"/>
    </row>
    <row r="17" spans="1:36" ht="13.5" customHeight="1" x14ac:dyDescent="0.2">
      <c r="A17" s="3"/>
      <c r="B17" s="31" t="s">
        <v>25</v>
      </c>
      <c r="C17" s="37"/>
      <c r="D17" s="38"/>
      <c r="E17" s="39"/>
      <c r="F17" s="39"/>
      <c r="G17" s="39"/>
      <c r="H17" s="39"/>
      <c r="I17" s="39"/>
      <c r="J17" s="39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6"/>
    </row>
    <row r="18" spans="1:36" ht="13.5" customHeight="1" x14ac:dyDescent="0.2">
      <c r="A18" s="3"/>
      <c r="D18" s="1" t="s">
        <v>83</v>
      </c>
      <c r="X18" s="9">
        <f t="shared" ref="X18:AC18" si="25">X25</f>
        <v>353</v>
      </c>
      <c r="Y18" s="9">
        <f t="shared" si="25"/>
        <v>364</v>
      </c>
      <c r="Z18" s="9">
        <f t="shared" si="25"/>
        <v>382</v>
      </c>
      <c r="AA18" s="9">
        <f t="shared" si="25"/>
        <v>392</v>
      </c>
      <c r="AB18" s="9">
        <f t="shared" si="25"/>
        <v>409</v>
      </c>
      <c r="AC18" s="9">
        <f t="shared" si="25"/>
        <v>401</v>
      </c>
      <c r="AD18" s="9">
        <f t="shared" ref="AD18:AE18" si="26">AD25</f>
        <v>401</v>
      </c>
      <c r="AE18" s="9">
        <f t="shared" si="26"/>
        <v>388</v>
      </c>
      <c r="AF18" s="9">
        <f t="shared" ref="AF18:AG18" si="27">AF25</f>
        <v>349</v>
      </c>
      <c r="AG18" s="9">
        <f t="shared" si="27"/>
        <v>327</v>
      </c>
      <c r="AH18" s="9">
        <f t="shared" ref="AH18:AI18" si="28">AH25</f>
        <v>322</v>
      </c>
      <c r="AI18" s="9">
        <f t="shared" si="28"/>
        <v>322</v>
      </c>
      <c r="AJ18" s="6"/>
    </row>
    <row r="19" spans="1:36" ht="13.5" customHeight="1" x14ac:dyDescent="0.2">
      <c r="A19" s="3"/>
      <c r="D19" s="1" t="s">
        <v>85</v>
      </c>
      <c r="X19" s="5">
        <f t="shared" ref="X19:AC19" si="29">X69</f>
        <v>101</v>
      </c>
      <c r="Y19" s="5">
        <f t="shared" si="29"/>
        <v>106</v>
      </c>
      <c r="Z19" s="5">
        <f t="shared" si="29"/>
        <v>111</v>
      </c>
      <c r="AA19" s="5">
        <f t="shared" si="29"/>
        <v>127</v>
      </c>
      <c r="AB19" s="5">
        <f t="shared" si="29"/>
        <v>118</v>
      </c>
      <c r="AC19" s="5">
        <f t="shared" si="29"/>
        <v>122</v>
      </c>
      <c r="AD19" s="5">
        <f t="shared" ref="AD19:AE19" si="30">AD69</f>
        <v>119</v>
      </c>
      <c r="AE19" s="5">
        <f t="shared" si="30"/>
        <v>94</v>
      </c>
      <c r="AF19" s="5">
        <f t="shared" ref="AF19:AG19" si="31">AF69</f>
        <v>61</v>
      </c>
      <c r="AG19" s="5">
        <f t="shared" si="31"/>
        <v>70</v>
      </c>
      <c r="AH19" s="5">
        <f t="shared" ref="AH19:AI19" si="32">AH69</f>
        <v>74</v>
      </c>
      <c r="AI19" s="5">
        <f t="shared" si="32"/>
        <v>79</v>
      </c>
      <c r="AJ19" s="6"/>
    </row>
    <row r="20" spans="1:36" ht="13.5" customHeight="1" x14ac:dyDescent="0.2">
      <c r="A20" s="3"/>
      <c r="D20" s="2"/>
      <c r="X20" s="9">
        <f t="shared" ref="X20:AC20" si="33">SUM(X18:X19)</f>
        <v>454</v>
      </c>
      <c r="Y20" s="9">
        <f t="shared" si="33"/>
        <v>470</v>
      </c>
      <c r="Z20" s="9">
        <f t="shared" si="33"/>
        <v>493</v>
      </c>
      <c r="AA20" s="9">
        <f t="shared" si="33"/>
        <v>519</v>
      </c>
      <c r="AB20" s="9">
        <f t="shared" si="33"/>
        <v>527</v>
      </c>
      <c r="AC20" s="9">
        <f t="shared" si="33"/>
        <v>523</v>
      </c>
      <c r="AD20" s="9">
        <f t="shared" ref="AD20:AE20" si="34">SUM(AD18:AD19)</f>
        <v>520</v>
      </c>
      <c r="AE20" s="9">
        <f t="shared" si="34"/>
        <v>482</v>
      </c>
      <c r="AF20" s="9">
        <f t="shared" ref="AF20:AG20" si="35">SUM(AF18:AF19)</f>
        <v>410</v>
      </c>
      <c r="AG20" s="9">
        <f t="shared" si="35"/>
        <v>397</v>
      </c>
      <c r="AH20" s="9">
        <f t="shared" ref="AH20:AI20" si="36">SUM(AH18:AH19)</f>
        <v>396</v>
      </c>
      <c r="AI20" s="9">
        <f t="shared" si="36"/>
        <v>401</v>
      </c>
      <c r="AJ20" s="6"/>
    </row>
    <row r="21" spans="1:36" ht="13.5" customHeight="1" x14ac:dyDescent="0.2">
      <c r="A21" s="3"/>
      <c r="C21" s="8" t="s">
        <v>26</v>
      </c>
      <c r="D21" s="8"/>
      <c r="E21" s="15"/>
      <c r="F21" s="15"/>
      <c r="G21" s="15"/>
      <c r="H21" s="15"/>
      <c r="I21" s="15"/>
      <c r="J21" s="15"/>
      <c r="AJ21" s="6"/>
    </row>
    <row r="22" spans="1:36" ht="13.5" customHeight="1" x14ac:dyDescent="0.2">
      <c r="A22" s="3"/>
      <c r="D22" s="1" t="s">
        <v>27</v>
      </c>
      <c r="X22" s="9">
        <v>329</v>
      </c>
      <c r="Y22" s="9">
        <v>339</v>
      </c>
      <c r="Z22" s="9">
        <v>365</v>
      </c>
      <c r="AA22" s="9">
        <v>376</v>
      </c>
      <c r="AB22" s="9">
        <v>384</v>
      </c>
      <c r="AC22" s="9">
        <v>382</v>
      </c>
      <c r="AD22" s="9">
        <v>382</v>
      </c>
      <c r="AE22" s="9">
        <v>360</v>
      </c>
      <c r="AF22" s="9">
        <v>338</v>
      </c>
      <c r="AG22" s="9">
        <v>319</v>
      </c>
      <c r="AH22" s="9">
        <v>314</v>
      </c>
      <c r="AI22" s="9">
        <v>311</v>
      </c>
      <c r="AJ22" s="6"/>
    </row>
    <row r="23" spans="1:36" ht="13.5" customHeight="1" x14ac:dyDescent="0.2">
      <c r="A23" s="3"/>
      <c r="D23" s="1" t="s">
        <v>28</v>
      </c>
      <c r="X23" s="9">
        <v>24</v>
      </c>
      <c r="Y23" s="9">
        <v>25</v>
      </c>
      <c r="Z23" s="9">
        <v>17</v>
      </c>
      <c r="AA23" s="9">
        <v>16</v>
      </c>
      <c r="AB23" s="9">
        <v>24</v>
      </c>
      <c r="AC23" s="9">
        <v>18</v>
      </c>
      <c r="AD23" s="9">
        <v>19</v>
      </c>
      <c r="AE23" s="9">
        <v>28</v>
      </c>
      <c r="AF23" s="9">
        <v>11</v>
      </c>
      <c r="AG23" s="9">
        <v>8</v>
      </c>
      <c r="AH23" s="9">
        <v>8</v>
      </c>
      <c r="AI23" s="9">
        <v>11</v>
      </c>
      <c r="AJ23" s="6"/>
    </row>
    <row r="24" spans="1:36" ht="13.5" customHeight="1" x14ac:dyDescent="0.2">
      <c r="A24" s="3"/>
      <c r="D24" s="1" t="s">
        <v>29</v>
      </c>
      <c r="X24" s="5">
        <v>0</v>
      </c>
      <c r="Y24" s="5">
        <v>0</v>
      </c>
      <c r="Z24" s="5">
        <v>0</v>
      </c>
      <c r="AA24" s="5">
        <v>0</v>
      </c>
      <c r="AB24" s="5">
        <v>1</v>
      </c>
      <c r="AC24" s="5">
        <v>1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6"/>
    </row>
    <row r="25" spans="1:36" ht="13.5" customHeight="1" x14ac:dyDescent="0.2">
      <c r="A25" s="3"/>
      <c r="X25" s="9">
        <f t="shared" ref="X25:AC25" si="37">SUM(X22:X24)</f>
        <v>353</v>
      </c>
      <c r="Y25" s="9">
        <f t="shared" si="37"/>
        <v>364</v>
      </c>
      <c r="Z25" s="9">
        <f t="shared" si="37"/>
        <v>382</v>
      </c>
      <c r="AA25" s="9">
        <f t="shared" si="37"/>
        <v>392</v>
      </c>
      <c r="AB25" s="9">
        <f t="shared" si="37"/>
        <v>409</v>
      </c>
      <c r="AC25" s="9">
        <f t="shared" si="37"/>
        <v>401</v>
      </c>
      <c r="AD25" s="9">
        <f t="shared" ref="AD25:AE25" si="38">SUM(AD22:AD24)</f>
        <v>401</v>
      </c>
      <c r="AE25" s="9">
        <f t="shared" si="38"/>
        <v>388</v>
      </c>
      <c r="AF25" s="9">
        <f t="shared" ref="AF25:AG25" si="39">SUM(AF22:AF24)</f>
        <v>349</v>
      </c>
      <c r="AG25" s="9">
        <f t="shared" si="39"/>
        <v>327</v>
      </c>
      <c r="AH25" s="9">
        <f t="shared" ref="AH25:AI25" si="40">SUM(AH22:AH24)</f>
        <v>322</v>
      </c>
      <c r="AI25" s="9">
        <f t="shared" si="40"/>
        <v>322</v>
      </c>
      <c r="AJ25" s="6"/>
    </row>
    <row r="26" spans="1:36" ht="13.5" customHeight="1" x14ac:dyDescent="0.2">
      <c r="A26" s="3"/>
      <c r="C26" s="8" t="s">
        <v>30</v>
      </c>
      <c r="AJ26" s="6"/>
    </row>
    <row r="27" spans="1:36" ht="13.5" customHeight="1" x14ac:dyDescent="0.2">
      <c r="A27" s="3"/>
      <c r="D27" s="1" t="s">
        <v>31</v>
      </c>
      <c r="X27" s="16">
        <v>0</v>
      </c>
      <c r="Y27" s="16">
        <v>2</v>
      </c>
      <c r="Z27" s="16">
        <v>4</v>
      </c>
      <c r="AA27" s="16">
        <v>2</v>
      </c>
      <c r="AB27" s="16">
        <v>2</v>
      </c>
      <c r="AC27" s="16">
        <v>5</v>
      </c>
      <c r="AD27" s="16">
        <v>7</v>
      </c>
      <c r="AE27" s="16">
        <v>8</v>
      </c>
      <c r="AF27" s="16">
        <v>9</v>
      </c>
      <c r="AG27" s="16">
        <v>11</v>
      </c>
      <c r="AH27" s="16">
        <v>13</v>
      </c>
      <c r="AI27" s="16">
        <v>18</v>
      </c>
      <c r="AJ27" s="6"/>
    </row>
    <row r="28" spans="1:36" ht="13.5" customHeight="1" x14ac:dyDescent="0.2">
      <c r="A28" s="3"/>
      <c r="D28" s="1" t="s">
        <v>32</v>
      </c>
      <c r="X28" s="16">
        <v>11</v>
      </c>
      <c r="Y28" s="16">
        <v>10</v>
      </c>
      <c r="Z28" s="16">
        <v>12</v>
      </c>
      <c r="AA28" s="16">
        <v>20</v>
      </c>
      <c r="AB28" s="16">
        <v>21</v>
      </c>
      <c r="AC28" s="16">
        <v>23</v>
      </c>
      <c r="AD28" s="16">
        <v>22</v>
      </c>
      <c r="AE28" s="16">
        <v>25</v>
      </c>
      <c r="AF28" s="16">
        <v>23</v>
      </c>
      <c r="AG28" s="16">
        <v>26</v>
      </c>
      <c r="AH28" s="16">
        <v>24</v>
      </c>
      <c r="AI28" s="16">
        <v>20</v>
      </c>
      <c r="AJ28" s="6"/>
    </row>
    <row r="29" spans="1:36" ht="13.5" customHeight="1" x14ac:dyDescent="0.2">
      <c r="A29" s="3"/>
      <c r="D29" s="1" t="s">
        <v>33</v>
      </c>
      <c r="X29" s="16">
        <v>23</v>
      </c>
      <c r="Y29" s="16">
        <v>27</v>
      </c>
      <c r="Z29" s="16">
        <v>32</v>
      </c>
      <c r="AA29" s="16">
        <v>36</v>
      </c>
      <c r="AB29" s="16">
        <v>35</v>
      </c>
      <c r="AC29" s="16">
        <v>29</v>
      </c>
      <c r="AD29" s="16">
        <v>29</v>
      </c>
      <c r="AE29" s="16">
        <v>30</v>
      </c>
      <c r="AF29" s="16">
        <v>30</v>
      </c>
      <c r="AG29" s="16">
        <v>23</v>
      </c>
      <c r="AH29" s="16">
        <v>21</v>
      </c>
      <c r="AI29" s="16">
        <v>22</v>
      </c>
      <c r="AJ29" s="6"/>
    </row>
    <row r="30" spans="1:36" ht="13.5" customHeight="1" x14ac:dyDescent="0.2">
      <c r="A30" s="3"/>
      <c r="D30" s="1" t="s">
        <v>34</v>
      </c>
      <c r="X30" s="16">
        <v>1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1</v>
      </c>
      <c r="AH30" s="16">
        <v>2</v>
      </c>
      <c r="AI30" s="16">
        <v>0</v>
      </c>
      <c r="AJ30" s="6"/>
    </row>
    <row r="31" spans="1:36" ht="13.5" customHeight="1" x14ac:dyDescent="0.2">
      <c r="A31" s="3"/>
      <c r="D31" s="1" t="s">
        <v>35</v>
      </c>
      <c r="X31" s="16">
        <v>13</v>
      </c>
      <c r="Y31" s="16">
        <v>13</v>
      </c>
      <c r="Z31" s="16">
        <v>13</v>
      </c>
      <c r="AA31" s="16">
        <v>9</v>
      </c>
      <c r="AB31" s="16">
        <v>9</v>
      </c>
      <c r="AC31" s="16">
        <v>9</v>
      </c>
      <c r="AD31" s="16">
        <v>10</v>
      </c>
      <c r="AE31" s="16">
        <v>6</v>
      </c>
      <c r="AF31" s="16">
        <v>5</v>
      </c>
      <c r="AG31" s="16">
        <v>3</v>
      </c>
      <c r="AH31" s="16">
        <v>6</v>
      </c>
      <c r="AI31" s="16">
        <v>3</v>
      </c>
      <c r="AJ31" s="6"/>
    </row>
    <row r="32" spans="1:36" ht="13.5" customHeight="1" x14ac:dyDescent="0.2">
      <c r="A32" s="3"/>
      <c r="D32" s="1" t="s">
        <v>36</v>
      </c>
      <c r="X32" s="17">
        <v>4</v>
      </c>
      <c r="Y32" s="17">
        <v>11</v>
      </c>
      <c r="Z32" s="17">
        <v>8</v>
      </c>
      <c r="AA32" s="17">
        <v>8</v>
      </c>
      <c r="AB32" s="17">
        <v>10</v>
      </c>
      <c r="AC32" s="17">
        <v>7</v>
      </c>
      <c r="AD32" s="17">
        <v>6</v>
      </c>
      <c r="AE32" s="17">
        <v>12</v>
      </c>
      <c r="AF32" s="17">
        <v>0</v>
      </c>
      <c r="AG32" s="17">
        <v>0</v>
      </c>
      <c r="AH32" s="17">
        <v>0</v>
      </c>
      <c r="AI32" s="17">
        <v>0</v>
      </c>
      <c r="AJ32" s="6"/>
    </row>
    <row r="33" spans="1:36" ht="13.5" customHeight="1" x14ac:dyDescent="0.2">
      <c r="A33" s="3"/>
      <c r="D33" s="2"/>
      <c r="X33" s="16">
        <f t="shared" ref="X33:AC33" si="41">SUM(X27:X32)</f>
        <v>52</v>
      </c>
      <c r="Y33" s="16">
        <f t="shared" si="41"/>
        <v>63</v>
      </c>
      <c r="Z33" s="16">
        <f t="shared" si="41"/>
        <v>69</v>
      </c>
      <c r="AA33" s="16">
        <f t="shared" si="41"/>
        <v>75</v>
      </c>
      <c r="AB33" s="16">
        <f t="shared" si="41"/>
        <v>77</v>
      </c>
      <c r="AC33" s="16">
        <f t="shared" si="41"/>
        <v>73</v>
      </c>
      <c r="AD33" s="16">
        <f t="shared" ref="AD33:AE33" si="42">SUM(AD27:AD32)</f>
        <v>74</v>
      </c>
      <c r="AE33" s="16">
        <f t="shared" si="42"/>
        <v>81</v>
      </c>
      <c r="AF33" s="16">
        <f t="shared" ref="AF33:AG33" si="43">SUM(AF27:AF32)</f>
        <v>67</v>
      </c>
      <c r="AG33" s="16">
        <f t="shared" si="43"/>
        <v>64</v>
      </c>
      <c r="AH33" s="16">
        <f t="shared" ref="AH33:AI33" si="44">SUM(AH27:AH32)</f>
        <v>66</v>
      </c>
      <c r="AI33" s="16">
        <f t="shared" si="44"/>
        <v>63</v>
      </c>
      <c r="AJ33" s="6"/>
    </row>
    <row r="34" spans="1:36" ht="13.5" customHeight="1" x14ac:dyDescent="0.2">
      <c r="A34" s="3"/>
      <c r="C34" s="8" t="s">
        <v>37</v>
      </c>
      <c r="AJ34" s="6"/>
    </row>
    <row r="35" spans="1:36" ht="13.5" customHeight="1" x14ac:dyDescent="0.2">
      <c r="A35" s="3"/>
      <c r="D35" s="1" t="s">
        <v>31</v>
      </c>
      <c r="X35" s="16">
        <v>114</v>
      </c>
      <c r="Y35" s="16">
        <v>110</v>
      </c>
      <c r="Z35" s="16">
        <v>114</v>
      </c>
      <c r="AA35" s="16">
        <v>121</v>
      </c>
      <c r="AB35" s="16">
        <v>125</v>
      </c>
      <c r="AC35" s="16">
        <v>126</v>
      </c>
      <c r="AD35" s="16">
        <v>129</v>
      </c>
      <c r="AE35" s="16">
        <v>111</v>
      </c>
      <c r="AF35" s="16">
        <v>118</v>
      </c>
      <c r="AG35" s="16">
        <v>112</v>
      </c>
      <c r="AH35" s="16">
        <v>108</v>
      </c>
      <c r="AI35" s="16">
        <v>112</v>
      </c>
      <c r="AJ35" s="6"/>
    </row>
    <row r="36" spans="1:36" ht="13.5" customHeight="1" x14ac:dyDescent="0.2">
      <c r="A36" s="3"/>
      <c r="D36" s="1" t="s">
        <v>32</v>
      </c>
      <c r="X36" s="16">
        <v>85</v>
      </c>
      <c r="Y36" s="16">
        <v>90</v>
      </c>
      <c r="Z36" s="16">
        <v>108</v>
      </c>
      <c r="AA36" s="16">
        <v>101</v>
      </c>
      <c r="AB36" s="16">
        <v>95</v>
      </c>
      <c r="AC36" s="16">
        <v>97</v>
      </c>
      <c r="AD36" s="16">
        <v>94</v>
      </c>
      <c r="AE36" s="16">
        <v>91</v>
      </c>
      <c r="AF36" s="16">
        <v>85</v>
      </c>
      <c r="AG36" s="16">
        <v>86</v>
      </c>
      <c r="AH36" s="16">
        <v>88</v>
      </c>
      <c r="AI36" s="16">
        <v>78</v>
      </c>
      <c r="AJ36" s="6"/>
    </row>
    <row r="37" spans="1:36" ht="13.5" customHeight="1" x14ac:dyDescent="0.2">
      <c r="A37" s="3"/>
      <c r="D37" s="1" t="s">
        <v>33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6"/>
    </row>
    <row r="38" spans="1:36" ht="13.5" customHeight="1" x14ac:dyDescent="0.2">
      <c r="A38" s="3"/>
      <c r="D38" s="1" t="s">
        <v>34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6"/>
    </row>
    <row r="39" spans="1:36" ht="13.5" customHeight="1" x14ac:dyDescent="0.2">
      <c r="A39" s="3"/>
      <c r="D39" s="1" t="s">
        <v>35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6"/>
    </row>
    <row r="40" spans="1:36" ht="13.5" customHeight="1" x14ac:dyDescent="0.2">
      <c r="A40" s="3"/>
      <c r="D40" s="1" t="s">
        <v>38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6"/>
    </row>
    <row r="41" spans="1:36" ht="13.5" customHeight="1" x14ac:dyDescent="0.2">
      <c r="A41" s="3"/>
      <c r="D41" s="2"/>
      <c r="X41" s="16">
        <f t="shared" ref="X41:AC41" si="45">SUM(X35:X40)</f>
        <v>199</v>
      </c>
      <c r="Y41" s="16">
        <f t="shared" si="45"/>
        <v>200</v>
      </c>
      <c r="Z41" s="16">
        <f t="shared" si="45"/>
        <v>222</v>
      </c>
      <c r="AA41" s="16">
        <f t="shared" si="45"/>
        <v>222</v>
      </c>
      <c r="AB41" s="16">
        <f t="shared" si="45"/>
        <v>220</v>
      </c>
      <c r="AC41" s="16">
        <f t="shared" si="45"/>
        <v>223</v>
      </c>
      <c r="AD41" s="16">
        <f t="shared" ref="AD41:AE41" si="46">SUM(AD35:AD40)</f>
        <v>223</v>
      </c>
      <c r="AE41" s="16">
        <f t="shared" si="46"/>
        <v>202</v>
      </c>
      <c r="AF41" s="16">
        <f t="shared" ref="AF41:AG41" si="47">SUM(AF35:AF40)</f>
        <v>203</v>
      </c>
      <c r="AG41" s="16">
        <f t="shared" si="47"/>
        <v>198</v>
      </c>
      <c r="AH41" s="16">
        <f t="shared" ref="AH41:AI41" si="48">SUM(AH35:AH40)</f>
        <v>196</v>
      </c>
      <c r="AI41" s="16">
        <f t="shared" si="48"/>
        <v>190</v>
      </c>
      <c r="AJ41" s="6"/>
    </row>
    <row r="42" spans="1:36" ht="13.5" customHeight="1" x14ac:dyDescent="0.2">
      <c r="A42" s="3"/>
      <c r="C42" s="8" t="s">
        <v>39</v>
      </c>
      <c r="AJ42" s="6"/>
    </row>
    <row r="43" spans="1:36" ht="13.5" customHeight="1" x14ac:dyDescent="0.2">
      <c r="A43" s="3"/>
      <c r="D43" s="1" t="s">
        <v>31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6"/>
    </row>
    <row r="44" spans="1:36" ht="13.5" customHeight="1" x14ac:dyDescent="0.2">
      <c r="A44" s="3"/>
      <c r="D44" s="1" t="s">
        <v>32</v>
      </c>
      <c r="X44" s="16">
        <v>3</v>
      </c>
      <c r="Y44" s="16">
        <v>1</v>
      </c>
      <c r="Z44" s="16">
        <v>1</v>
      </c>
      <c r="AA44" s="16">
        <v>2</v>
      </c>
      <c r="AB44" s="16">
        <v>2</v>
      </c>
      <c r="AC44" s="16">
        <v>2</v>
      </c>
      <c r="AD44" s="16">
        <v>1</v>
      </c>
      <c r="AE44" s="16">
        <v>2</v>
      </c>
      <c r="AF44" s="16">
        <v>3</v>
      </c>
      <c r="AG44" s="16">
        <v>2</v>
      </c>
      <c r="AH44" s="16">
        <v>2</v>
      </c>
      <c r="AI44" s="16">
        <v>7</v>
      </c>
      <c r="AJ44" s="6"/>
    </row>
    <row r="45" spans="1:36" ht="13.5" customHeight="1" x14ac:dyDescent="0.2">
      <c r="A45" s="3"/>
      <c r="D45" s="1" t="s">
        <v>33</v>
      </c>
      <c r="X45" s="16">
        <v>75</v>
      </c>
      <c r="Y45" s="16">
        <v>75</v>
      </c>
      <c r="Z45" s="16">
        <v>73</v>
      </c>
      <c r="AA45" s="16">
        <v>77</v>
      </c>
      <c r="AB45" s="16">
        <v>85</v>
      </c>
      <c r="AC45" s="16">
        <v>84</v>
      </c>
      <c r="AD45" s="16">
        <v>84</v>
      </c>
      <c r="AE45" s="16">
        <v>75</v>
      </c>
      <c r="AF45" s="16">
        <v>65</v>
      </c>
      <c r="AG45" s="16">
        <v>55</v>
      </c>
      <c r="AH45" s="16">
        <v>50</v>
      </c>
      <c r="AI45" s="16">
        <v>51</v>
      </c>
      <c r="AJ45" s="6"/>
    </row>
    <row r="46" spans="1:36" ht="13.5" customHeight="1" x14ac:dyDescent="0.2">
      <c r="A46" s="3"/>
      <c r="D46" s="1" t="s">
        <v>34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6"/>
    </row>
    <row r="47" spans="1:36" ht="13.5" customHeight="1" x14ac:dyDescent="0.2">
      <c r="A47" s="3"/>
      <c r="D47" s="1" t="s">
        <v>35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6"/>
    </row>
    <row r="48" spans="1:36" ht="13.5" customHeight="1" x14ac:dyDescent="0.2">
      <c r="A48" s="3"/>
      <c r="D48" s="1" t="s">
        <v>38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6"/>
    </row>
    <row r="49" spans="1:36" ht="13.5" customHeight="1" x14ac:dyDescent="0.2">
      <c r="A49" s="3"/>
      <c r="D49" s="2"/>
      <c r="X49" s="16">
        <f t="shared" ref="X49:AC49" si="49">SUM(X43:X48)</f>
        <v>78</v>
      </c>
      <c r="Y49" s="16">
        <f t="shared" si="49"/>
        <v>76</v>
      </c>
      <c r="Z49" s="16">
        <f t="shared" si="49"/>
        <v>74</v>
      </c>
      <c r="AA49" s="16">
        <f t="shared" si="49"/>
        <v>79</v>
      </c>
      <c r="AB49" s="16">
        <f t="shared" si="49"/>
        <v>87</v>
      </c>
      <c r="AC49" s="16">
        <f t="shared" si="49"/>
        <v>86</v>
      </c>
      <c r="AD49" s="16">
        <f t="shared" ref="AD49:AE49" si="50">SUM(AD43:AD48)</f>
        <v>85</v>
      </c>
      <c r="AE49" s="16">
        <f t="shared" si="50"/>
        <v>77</v>
      </c>
      <c r="AF49" s="16">
        <f t="shared" ref="AF49:AG49" si="51">SUM(AF43:AF48)</f>
        <v>68</v>
      </c>
      <c r="AG49" s="16">
        <f t="shared" si="51"/>
        <v>57</v>
      </c>
      <c r="AH49" s="16">
        <f t="shared" ref="AH49:AI49" si="52">SUM(AH43:AH48)</f>
        <v>52</v>
      </c>
      <c r="AI49" s="16">
        <f t="shared" si="52"/>
        <v>58</v>
      </c>
      <c r="AJ49" s="6"/>
    </row>
    <row r="50" spans="1:36" ht="13.5" customHeight="1" x14ac:dyDescent="0.2">
      <c r="A50" s="3"/>
      <c r="C50" s="8" t="s">
        <v>40</v>
      </c>
      <c r="AJ50" s="6"/>
    </row>
    <row r="51" spans="1:36" ht="13.5" customHeight="1" x14ac:dyDescent="0.2">
      <c r="A51" s="3"/>
      <c r="D51" s="1" t="s">
        <v>81</v>
      </c>
      <c r="X51" s="9">
        <v>222</v>
      </c>
      <c r="Y51" s="9">
        <v>220</v>
      </c>
      <c r="Z51" s="9">
        <v>233</v>
      </c>
      <c r="AA51" s="9">
        <v>236</v>
      </c>
      <c r="AB51" s="9">
        <v>240</v>
      </c>
      <c r="AC51" s="9">
        <f>179+63</f>
        <v>242</v>
      </c>
      <c r="AD51" s="9">
        <v>240</v>
      </c>
      <c r="AE51" s="9">
        <v>209</v>
      </c>
      <c r="AF51" s="9">
        <f>152+50</f>
        <v>202</v>
      </c>
      <c r="AG51" s="9">
        <v>193</v>
      </c>
      <c r="AH51" s="9">
        <v>187</v>
      </c>
      <c r="AI51" s="9">
        <v>189</v>
      </c>
      <c r="AJ51" s="6"/>
    </row>
    <row r="52" spans="1:36" ht="13.5" customHeight="1" x14ac:dyDescent="0.2">
      <c r="A52" s="3"/>
      <c r="D52" s="1" t="s">
        <v>82</v>
      </c>
      <c r="X52" s="5">
        <v>55</v>
      </c>
      <c r="Y52" s="5">
        <v>56</v>
      </c>
      <c r="Z52" s="5">
        <v>63</v>
      </c>
      <c r="AA52" s="5">
        <v>65</v>
      </c>
      <c r="AB52" s="5">
        <v>67</v>
      </c>
      <c r="AC52" s="5">
        <f>23+44</f>
        <v>67</v>
      </c>
      <c r="AD52" s="5">
        <v>68</v>
      </c>
      <c r="AE52" s="5">
        <v>70</v>
      </c>
      <c r="AF52" s="5">
        <v>69</v>
      </c>
      <c r="AG52" s="5">
        <v>62</v>
      </c>
      <c r="AH52" s="5">
        <v>61</v>
      </c>
      <c r="AI52" s="5">
        <v>59</v>
      </c>
      <c r="AJ52" s="6"/>
    </row>
    <row r="53" spans="1:36" ht="13.5" customHeight="1" x14ac:dyDescent="0.2">
      <c r="A53" s="3"/>
      <c r="D53" s="2"/>
      <c r="X53" s="9">
        <f t="shared" ref="X53:AC53" si="53">SUM(X51:X52)</f>
        <v>277</v>
      </c>
      <c r="Y53" s="9">
        <f t="shared" si="53"/>
        <v>276</v>
      </c>
      <c r="Z53" s="9">
        <f t="shared" si="53"/>
        <v>296</v>
      </c>
      <c r="AA53" s="9">
        <f t="shared" si="53"/>
        <v>301</v>
      </c>
      <c r="AB53" s="9">
        <f t="shared" si="53"/>
        <v>307</v>
      </c>
      <c r="AC53" s="9">
        <f t="shared" si="53"/>
        <v>309</v>
      </c>
      <c r="AD53" s="9">
        <f t="shared" ref="AD53:AE53" si="54">SUM(AD51:AD52)</f>
        <v>308</v>
      </c>
      <c r="AE53" s="9">
        <f t="shared" si="54"/>
        <v>279</v>
      </c>
      <c r="AF53" s="9">
        <f t="shared" ref="AF53:AG53" si="55">SUM(AF51:AF52)</f>
        <v>271</v>
      </c>
      <c r="AG53" s="9">
        <f t="shared" si="55"/>
        <v>255</v>
      </c>
      <c r="AH53" s="9">
        <f t="shared" ref="AH53:AI53" si="56">SUM(AH51:AH52)</f>
        <v>248</v>
      </c>
      <c r="AI53" s="9">
        <f t="shared" si="56"/>
        <v>248</v>
      </c>
      <c r="AJ53" s="6"/>
    </row>
    <row r="54" spans="1:36" ht="13.5" customHeight="1" x14ac:dyDescent="0.2">
      <c r="A54" s="3"/>
      <c r="C54" s="8" t="s">
        <v>78</v>
      </c>
      <c r="AJ54" s="6"/>
    </row>
    <row r="55" spans="1:36" ht="13.5" customHeight="1" x14ac:dyDescent="0.2">
      <c r="A55" s="3"/>
      <c r="D55" s="1" t="s">
        <v>79</v>
      </c>
      <c r="X55" s="9">
        <v>31</v>
      </c>
      <c r="Y55" s="9">
        <v>29</v>
      </c>
      <c r="Z55" s="9">
        <v>37</v>
      </c>
      <c r="AA55" s="9">
        <v>40</v>
      </c>
      <c r="AB55" s="9">
        <v>38</v>
      </c>
      <c r="AC55" s="9">
        <v>40</v>
      </c>
      <c r="AD55" s="9">
        <v>39</v>
      </c>
      <c r="AE55" s="9">
        <v>29</v>
      </c>
      <c r="AF55" s="9">
        <v>30</v>
      </c>
      <c r="AG55" s="9">
        <v>22</v>
      </c>
      <c r="AH55" s="9">
        <v>14</v>
      </c>
      <c r="AI55" s="9">
        <v>19</v>
      </c>
      <c r="AJ55" s="6"/>
    </row>
    <row r="56" spans="1:36" ht="13.5" customHeight="1" x14ac:dyDescent="0.2">
      <c r="A56" s="3"/>
      <c r="D56" s="1" t="s">
        <v>43</v>
      </c>
      <c r="X56" s="9">
        <v>6</v>
      </c>
      <c r="Y56" s="9">
        <v>6</v>
      </c>
      <c r="Z56" s="9">
        <v>5</v>
      </c>
      <c r="AA56" s="9">
        <v>5</v>
      </c>
      <c r="AB56" s="9">
        <v>5</v>
      </c>
      <c r="AC56" s="9">
        <v>5</v>
      </c>
      <c r="AD56" s="9">
        <v>4</v>
      </c>
      <c r="AE56" s="9">
        <v>5</v>
      </c>
      <c r="AF56" s="9">
        <v>5</v>
      </c>
      <c r="AG56" s="9">
        <v>5</v>
      </c>
      <c r="AH56" s="9">
        <v>6</v>
      </c>
      <c r="AI56" s="9">
        <v>6</v>
      </c>
      <c r="AJ56" s="6"/>
    </row>
    <row r="57" spans="1:36" ht="13.5" customHeight="1" x14ac:dyDescent="0.2">
      <c r="A57" s="3"/>
      <c r="D57" s="1" t="s">
        <v>46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1</v>
      </c>
      <c r="AF57" s="9">
        <v>0</v>
      </c>
      <c r="AG57" s="9">
        <v>0</v>
      </c>
      <c r="AH57" s="9">
        <v>0</v>
      </c>
      <c r="AI57" s="9">
        <v>0</v>
      </c>
      <c r="AJ57" s="6"/>
    </row>
    <row r="58" spans="1:36" ht="13.5" customHeight="1" x14ac:dyDescent="0.2">
      <c r="A58" s="3"/>
      <c r="D58" s="1" t="s">
        <v>44</v>
      </c>
      <c r="X58" s="9">
        <v>56</v>
      </c>
      <c r="Y58" s="9">
        <v>60</v>
      </c>
      <c r="Z58" s="9">
        <v>64</v>
      </c>
      <c r="AA58" s="9">
        <v>64</v>
      </c>
      <c r="AB58" s="9">
        <v>65</v>
      </c>
      <c r="AC58" s="9">
        <v>67</v>
      </c>
      <c r="AD58" s="9">
        <v>66</v>
      </c>
      <c r="AE58" s="9">
        <v>73</v>
      </c>
      <c r="AF58" s="9">
        <v>67</v>
      </c>
      <c r="AG58" s="9">
        <v>64</v>
      </c>
      <c r="AH58" s="9">
        <v>71</v>
      </c>
      <c r="AI58" s="9">
        <v>70</v>
      </c>
      <c r="AJ58" s="6"/>
    </row>
    <row r="59" spans="1:36" ht="13.5" customHeight="1" x14ac:dyDescent="0.2">
      <c r="A59" s="3"/>
      <c r="D59" s="1" t="s">
        <v>42</v>
      </c>
      <c r="X59" s="9">
        <v>4</v>
      </c>
      <c r="Y59" s="9">
        <v>5</v>
      </c>
      <c r="Z59" s="9">
        <v>5</v>
      </c>
      <c r="AA59" s="9">
        <v>5</v>
      </c>
      <c r="AB59" s="9">
        <v>7</v>
      </c>
      <c r="AC59" s="9">
        <v>7</v>
      </c>
      <c r="AD59" s="9">
        <v>8</v>
      </c>
      <c r="AE59" s="9">
        <v>10</v>
      </c>
      <c r="AF59" s="9">
        <v>10</v>
      </c>
      <c r="AG59" s="9">
        <v>8</v>
      </c>
      <c r="AH59" s="9">
        <v>8</v>
      </c>
      <c r="AI59" s="9">
        <v>9</v>
      </c>
      <c r="AJ59" s="6"/>
    </row>
    <row r="60" spans="1:36" ht="13.5" customHeight="1" x14ac:dyDescent="0.2">
      <c r="A60" s="3"/>
      <c r="D60" s="1" t="s">
        <v>45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6"/>
    </row>
    <row r="61" spans="1:36" ht="13.5" customHeight="1" x14ac:dyDescent="0.2">
      <c r="A61" s="3"/>
      <c r="D61" s="1" t="s">
        <v>41</v>
      </c>
      <c r="X61" s="9">
        <v>177</v>
      </c>
      <c r="Y61" s="9">
        <v>174</v>
      </c>
      <c r="Z61" s="9">
        <v>182</v>
      </c>
      <c r="AA61" s="9">
        <v>183</v>
      </c>
      <c r="AB61" s="9">
        <v>186</v>
      </c>
      <c r="AC61" s="9">
        <v>183</v>
      </c>
      <c r="AD61" s="9">
        <v>185</v>
      </c>
      <c r="AE61" s="9">
        <v>156</v>
      </c>
      <c r="AF61" s="9">
        <v>153</v>
      </c>
      <c r="AG61" s="9">
        <v>150</v>
      </c>
      <c r="AH61" s="9">
        <v>144</v>
      </c>
      <c r="AI61" s="9">
        <v>139</v>
      </c>
      <c r="AJ61" s="6"/>
    </row>
    <row r="62" spans="1:36" ht="13.5" customHeight="1" x14ac:dyDescent="0.2">
      <c r="A62" s="3"/>
      <c r="D62" s="1" t="s">
        <v>80</v>
      </c>
      <c r="X62" s="9">
        <v>2</v>
      </c>
      <c r="Y62" s="9">
        <v>2</v>
      </c>
      <c r="Z62" s="9">
        <v>2</v>
      </c>
      <c r="AA62" s="9">
        <v>2</v>
      </c>
      <c r="AB62" s="9">
        <v>2</v>
      </c>
      <c r="AC62" s="9">
        <v>2</v>
      </c>
      <c r="AD62" s="9">
        <v>2</v>
      </c>
      <c r="AE62" s="9">
        <v>2</v>
      </c>
      <c r="AF62" s="9">
        <v>3</v>
      </c>
      <c r="AG62" s="9">
        <v>3</v>
      </c>
      <c r="AH62" s="9">
        <v>2</v>
      </c>
      <c r="AI62" s="9">
        <v>2</v>
      </c>
      <c r="AJ62" s="6"/>
    </row>
    <row r="63" spans="1:36" ht="13.5" customHeight="1" x14ac:dyDescent="0.2">
      <c r="A63" s="3"/>
      <c r="D63" s="1" t="s">
        <v>47</v>
      </c>
      <c r="X63" s="5">
        <v>1</v>
      </c>
      <c r="Y63" s="5">
        <v>0</v>
      </c>
      <c r="Z63" s="5">
        <v>1</v>
      </c>
      <c r="AA63" s="5">
        <v>2</v>
      </c>
      <c r="AB63" s="5">
        <v>4</v>
      </c>
      <c r="AC63" s="5">
        <v>5</v>
      </c>
      <c r="AD63" s="5">
        <v>4</v>
      </c>
      <c r="AE63" s="5">
        <v>3</v>
      </c>
      <c r="AF63" s="5">
        <v>3</v>
      </c>
      <c r="AG63" s="5">
        <v>3</v>
      </c>
      <c r="AH63" s="5">
        <v>3</v>
      </c>
      <c r="AI63" s="5">
        <v>3</v>
      </c>
      <c r="AJ63" s="6"/>
    </row>
    <row r="64" spans="1:36" ht="13.5" customHeight="1" x14ac:dyDescent="0.2">
      <c r="A64" s="3"/>
      <c r="D64" s="2"/>
      <c r="X64" s="9">
        <f t="shared" ref="X64:AC64" si="57">SUM(X55:X63)</f>
        <v>277</v>
      </c>
      <c r="Y64" s="9">
        <f t="shared" si="57"/>
        <v>276</v>
      </c>
      <c r="Z64" s="9">
        <f t="shared" si="57"/>
        <v>296</v>
      </c>
      <c r="AA64" s="9">
        <f t="shared" si="57"/>
        <v>301</v>
      </c>
      <c r="AB64" s="9">
        <f t="shared" si="57"/>
        <v>307</v>
      </c>
      <c r="AC64" s="9">
        <f t="shared" si="57"/>
        <v>309</v>
      </c>
      <c r="AD64" s="9">
        <f t="shared" ref="AD64:AE64" si="58">SUM(AD55:AD63)</f>
        <v>308</v>
      </c>
      <c r="AE64" s="9">
        <f t="shared" si="58"/>
        <v>279</v>
      </c>
      <c r="AF64" s="9">
        <f t="shared" ref="AF64:AG64" si="59">SUM(AF55:AF63)</f>
        <v>271</v>
      </c>
      <c r="AG64" s="9">
        <f t="shared" si="59"/>
        <v>255</v>
      </c>
      <c r="AH64" s="9">
        <f t="shared" ref="AH64:AI64" si="60">SUM(AH55:AH63)</f>
        <v>248</v>
      </c>
      <c r="AI64" s="9">
        <f t="shared" si="60"/>
        <v>248</v>
      </c>
      <c r="AJ64" s="6"/>
    </row>
    <row r="65" spans="1:38" ht="13.5" customHeight="1" x14ac:dyDescent="0.2">
      <c r="A65" s="3"/>
      <c r="C65" s="8" t="s">
        <v>48</v>
      </c>
      <c r="D65" s="8"/>
      <c r="AJ65" s="6"/>
    </row>
    <row r="66" spans="1:38" ht="13.5" customHeight="1" x14ac:dyDescent="0.2">
      <c r="A66" s="3"/>
      <c r="D66" s="1" t="s">
        <v>27</v>
      </c>
      <c r="X66" s="9">
        <v>92</v>
      </c>
      <c r="Y66" s="9">
        <v>100</v>
      </c>
      <c r="Z66" s="9">
        <v>103</v>
      </c>
      <c r="AA66" s="9">
        <v>113</v>
      </c>
      <c r="AB66" s="9">
        <v>112</v>
      </c>
      <c r="AC66" s="9">
        <v>103</v>
      </c>
      <c r="AD66" s="9">
        <v>102</v>
      </c>
      <c r="AE66" s="9">
        <v>83</v>
      </c>
      <c r="AF66" s="9">
        <v>59</v>
      </c>
      <c r="AG66" s="9">
        <v>68</v>
      </c>
      <c r="AH66" s="9">
        <v>73</v>
      </c>
      <c r="AI66" s="9">
        <v>78</v>
      </c>
      <c r="AJ66" s="6"/>
    </row>
    <row r="67" spans="1:38" ht="13.5" customHeight="1" x14ac:dyDescent="0.2">
      <c r="A67" s="3"/>
      <c r="D67" s="1" t="s">
        <v>28</v>
      </c>
      <c r="X67" s="9">
        <v>9</v>
      </c>
      <c r="Y67" s="9">
        <v>6</v>
      </c>
      <c r="Z67" s="9">
        <v>8</v>
      </c>
      <c r="AA67" s="9">
        <v>14</v>
      </c>
      <c r="AB67" s="9">
        <v>6</v>
      </c>
      <c r="AC67" s="9">
        <v>19</v>
      </c>
      <c r="AD67" s="9">
        <v>17</v>
      </c>
      <c r="AE67" s="9">
        <v>11</v>
      </c>
      <c r="AF67" s="9">
        <v>2</v>
      </c>
      <c r="AG67" s="9">
        <v>2</v>
      </c>
      <c r="AH67" s="9">
        <v>1</v>
      </c>
      <c r="AI67" s="9">
        <v>1</v>
      </c>
      <c r="AJ67" s="6"/>
    </row>
    <row r="68" spans="1:38" ht="13.5" customHeight="1" x14ac:dyDescent="0.2">
      <c r="A68" s="3"/>
      <c r="D68" s="1" t="s">
        <v>29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6"/>
    </row>
    <row r="69" spans="1:38" ht="13.5" customHeight="1" x14ac:dyDescent="0.2">
      <c r="A69" s="3"/>
      <c r="X69" s="9">
        <f t="shared" ref="X69:AC69" si="61">SUM(X66:X68)</f>
        <v>101</v>
      </c>
      <c r="Y69" s="9">
        <f t="shared" si="61"/>
        <v>106</v>
      </c>
      <c r="Z69" s="9">
        <f t="shared" si="61"/>
        <v>111</v>
      </c>
      <c r="AA69" s="9">
        <f t="shared" si="61"/>
        <v>127</v>
      </c>
      <c r="AB69" s="9">
        <f t="shared" si="61"/>
        <v>118</v>
      </c>
      <c r="AC69" s="9">
        <f t="shared" si="61"/>
        <v>122</v>
      </c>
      <c r="AD69" s="9">
        <f t="shared" ref="AD69:AE69" si="62">SUM(AD66:AD68)</f>
        <v>119</v>
      </c>
      <c r="AE69" s="9">
        <f t="shared" si="62"/>
        <v>94</v>
      </c>
      <c r="AF69" s="9">
        <f t="shared" ref="AF69:AG69" si="63">SUM(AF66:AF68)</f>
        <v>61</v>
      </c>
      <c r="AG69" s="9">
        <f t="shared" si="63"/>
        <v>70</v>
      </c>
      <c r="AH69" s="9">
        <f t="shared" ref="AH69:AI69" si="64">SUM(AH66:AH68)</f>
        <v>74</v>
      </c>
      <c r="AI69" s="9">
        <f t="shared" si="64"/>
        <v>79</v>
      </c>
      <c r="AJ69" s="6"/>
    </row>
    <row r="70" spans="1:38" ht="13.5" customHeight="1" x14ac:dyDescent="0.2">
      <c r="A70" s="3"/>
      <c r="AJ70" s="6"/>
    </row>
    <row r="71" spans="1:38" ht="13.5" customHeight="1" x14ac:dyDescent="0.2">
      <c r="A71" s="3"/>
      <c r="E71" s="18"/>
      <c r="F71" s="18"/>
      <c r="G71" s="18"/>
      <c r="H71" s="18"/>
      <c r="I71" s="18"/>
      <c r="J71" s="18"/>
      <c r="AJ71" s="6"/>
    </row>
    <row r="72" spans="1:38" ht="13.5" customHeight="1" x14ac:dyDescent="0.2">
      <c r="A72" s="3"/>
      <c r="B72" s="4"/>
      <c r="C72" s="4"/>
      <c r="D72" s="4"/>
      <c r="E72" s="13" t="s">
        <v>2</v>
      </c>
      <c r="F72" s="13" t="s">
        <v>3</v>
      </c>
      <c r="G72" s="13" t="s">
        <v>4</v>
      </c>
      <c r="H72" s="13" t="s">
        <v>5</v>
      </c>
      <c r="I72" s="13" t="s">
        <v>6</v>
      </c>
      <c r="J72" s="13" t="s">
        <v>7</v>
      </c>
      <c r="K72" s="13" t="s">
        <v>8</v>
      </c>
      <c r="L72" s="13" t="s">
        <v>9</v>
      </c>
      <c r="M72" s="13" t="s">
        <v>10</v>
      </c>
      <c r="N72" s="13" t="s">
        <v>11</v>
      </c>
      <c r="O72" s="13" t="s">
        <v>12</v>
      </c>
      <c r="P72" s="13" t="s">
        <v>13</v>
      </c>
      <c r="Q72" s="13" t="s">
        <v>14</v>
      </c>
      <c r="R72" s="13" t="s">
        <v>15</v>
      </c>
      <c r="S72" s="13" t="s">
        <v>16</v>
      </c>
      <c r="T72" s="13" t="s">
        <v>17</v>
      </c>
      <c r="U72" s="13" t="s">
        <v>18</v>
      </c>
      <c r="V72" s="13" t="s">
        <v>19</v>
      </c>
      <c r="W72" s="13" t="s">
        <v>20</v>
      </c>
      <c r="X72" s="13" t="s">
        <v>21</v>
      </c>
      <c r="Y72" s="13" t="s">
        <v>22</v>
      </c>
      <c r="Z72" s="13" t="s">
        <v>91</v>
      </c>
      <c r="AA72" s="13" t="s">
        <v>93</v>
      </c>
      <c r="AB72" s="13" t="s">
        <v>94</v>
      </c>
      <c r="AC72" s="13" t="s">
        <v>95</v>
      </c>
      <c r="AD72" s="13" t="s">
        <v>96</v>
      </c>
      <c r="AE72" s="13" t="s">
        <v>98</v>
      </c>
      <c r="AF72" s="13" t="s">
        <v>99</v>
      </c>
      <c r="AG72" s="13" t="s">
        <v>103</v>
      </c>
      <c r="AH72" s="13" t="s">
        <v>104</v>
      </c>
      <c r="AI72" s="13" t="s">
        <v>105</v>
      </c>
      <c r="AJ72" s="6"/>
    </row>
    <row r="73" spans="1:38" ht="13.5" customHeight="1" x14ac:dyDescent="0.2">
      <c r="A73" s="3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6"/>
    </row>
    <row r="74" spans="1:38" ht="13.5" customHeight="1" x14ac:dyDescent="0.2">
      <c r="A74" s="3"/>
      <c r="B74" s="31" t="s">
        <v>49</v>
      </c>
      <c r="C74" s="37"/>
      <c r="D74" s="37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6"/>
    </row>
    <row r="75" spans="1:38" ht="13.5" customHeight="1" x14ac:dyDescent="0.2">
      <c r="A75" s="3"/>
      <c r="D75" s="1" t="s">
        <v>83</v>
      </c>
      <c r="X75" s="9">
        <f t="shared" ref="X75:AC75" si="65">X91</f>
        <v>803</v>
      </c>
      <c r="Y75" s="9">
        <f t="shared" si="65"/>
        <v>820</v>
      </c>
      <c r="Z75" s="9">
        <f t="shared" si="65"/>
        <v>857</v>
      </c>
      <c r="AA75" s="9">
        <f t="shared" si="65"/>
        <v>883</v>
      </c>
      <c r="AB75" s="9">
        <f t="shared" si="65"/>
        <v>911</v>
      </c>
      <c r="AC75" s="9">
        <f t="shared" si="65"/>
        <v>882</v>
      </c>
      <c r="AD75" s="9">
        <f t="shared" ref="AD75:AE75" si="66">AD91</f>
        <v>848</v>
      </c>
      <c r="AE75" s="9">
        <f t="shared" si="66"/>
        <v>833</v>
      </c>
      <c r="AF75" s="9">
        <f t="shared" ref="AF75:AG75" si="67">AF91</f>
        <v>773</v>
      </c>
      <c r="AG75" s="9">
        <f t="shared" si="67"/>
        <v>742</v>
      </c>
      <c r="AH75" s="9">
        <f t="shared" ref="AH75:AI75" si="68">AH91</f>
        <v>808</v>
      </c>
      <c r="AI75" s="9">
        <f t="shared" si="68"/>
        <v>880</v>
      </c>
      <c r="AJ75" s="6"/>
      <c r="AL75" s="82"/>
    </row>
    <row r="76" spans="1:38" ht="13.5" customHeight="1" x14ac:dyDescent="0.2">
      <c r="A76" s="3"/>
      <c r="D76" s="1" t="s">
        <v>85</v>
      </c>
      <c r="X76" s="5">
        <f t="shared" ref="X76:AC76" si="69">X105</f>
        <v>142</v>
      </c>
      <c r="Y76" s="5">
        <f t="shared" si="69"/>
        <v>144</v>
      </c>
      <c r="Z76" s="5">
        <f t="shared" si="69"/>
        <v>135</v>
      </c>
      <c r="AA76" s="5">
        <f t="shared" si="69"/>
        <v>133</v>
      </c>
      <c r="AB76" s="5">
        <f t="shared" si="69"/>
        <v>106</v>
      </c>
      <c r="AC76" s="5">
        <f t="shared" si="69"/>
        <v>126</v>
      </c>
      <c r="AD76" s="5">
        <f t="shared" ref="AD76:AE76" si="70">AD105</f>
        <v>128</v>
      </c>
      <c r="AE76" s="5">
        <f t="shared" si="70"/>
        <v>70</v>
      </c>
      <c r="AF76" s="5">
        <f t="shared" ref="AF76:AG76" si="71">AF105</f>
        <v>73</v>
      </c>
      <c r="AG76" s="5">
        <f t="shared" si="71"/>
        <v>85</v>
      </c>
      <c r="AH76" s="5">
        <f t="shared" ref="AH76:AI76" si="72">AH105</f>
        <v>129</v>
      </c>
      <c r="AI76" s="5">
        <f t="shared" si="72"/>
        <v>123</v>
      </c>
      <c r="AJ76" s="6"/>
      <c r="AL76" s="82"/>
    </row>
    <row r="77" spans="1:38" ht="13.5" customHeight="1" x14ac:dyDescent="0.2">
      <c r="A77" s="3"/>
      <c r="D77" s="2"/>
      <c r="X77" s="9">
        <f t="shared" ref="X77:AC77" si="73">SUM(X75:X76)</f>
        <v>945</v>
      </c>
      <c r="Y77" s="9">
        <f t="shared" si="73"/>
        <v>964</v>
      </c>
      <c r="Z77" s="9">
        <f t="shared" si="73"/>
        <v>992</v>
      </c>
      <c r="AA77" s="9">
        <f t="shared" si="73"/>
        <v>1016</v>
      </c>
      <c r="AB77" s="9">
        <f t="shared" si="73"/>
        <v>1017</v>
      </c>
      <c r="AC77" s="9">
        <f t="shared" si="73"/>
        <v>1008</v>
      </c>
      <c r="AD77" s="9">
        <f t="shared" ref="AD77:AE77" si="74">SUM(AD75:AD76)</f>
        <v>976</v>
      </c>
      <c r="AE77" s="9">
        <f t="shared" si="74"/>
        <v>903</v>
      </c>
      <c r="AF77" s="9">
        <f t="shared" ref="AF77:AG77" si="75">SUM(AF75:AF76)</f>
        <v>846</v>
      </c>
      <c r="AG77" s="9">
        <f t="shared" si="75"/>
        <v>827</v>
      </c>
      <c r="AH77" s="9">
        <f t="shared" ref="AH77:AI77" si="76">SUM(AH75:AH76)</f>
        <v>937</v>
      </c>
      <c r="AI77" s="9">
        <f t="shared" si="76"/>
        <v>1003</v>
      </c>
      <c r="AJ77" s="6"/>
      <c r="AL77" s="82"/>
    </row>
    <row r="78" spans="1:38" ht="13.5" customHeight="1" x14ac:dyDescent="0.2">
      <c r="A78" s="3"/>
      <c r="C78" s="8" t="s">
        <v>50</v>
      </c>
      <c r="D78" s="8"/>
      <c r="AJ78" s="6"/>
    </row>
    <row r="79" spans="1:38" ht="13.5" customHeight="1" x14ac:dyDescent="0.2">
      <c r="A79" s="3"/>
      <c r="D79" s="1" t="s">
        <v>51</v>
      </c>
      <c r="X79" s="9">
        <f>0+8+11</f>
        <v>19</v>
      </c>
      <c r="Y79" s="9">
        <v>19</v>
      </c>
      <c r="Z79" s="9">
        <v>6</v>
      </c>
      <c r="AA79" s="9">
        <v>8</v>
      </c>
      <c r="AB79" s="9">
        <v>6</v>
      </c>
      <c r="AC79" s="9">
        <v>7</v>
      </c>
      <c r="AD79" s="9">
        <v>7</v>
      </c>
      <c r="AE79" s="9">
        <v>5</v>
      </c>
      <c r="AF79" s="9">
        <v>7</v>
      </c>
      <c r="AG79" s="9">
        <v>6</v>
      </c>
      <c r="AH79" s="9">
        <v>5</v>
      </c>
      <c r="AI79" s="9">
        <v>5</v>
      </c>
      <c r="AJ79" s="6"/>
      <c r="AL79" s="82"/>
    </row>
    <row r="80" spans="1:38" ht="13.5" customHeight="1" x14ac:dyDescent="0.2">
      <c r="A80" s="3"/>
      <c r="D80" s="1" t="s">
        <v>52</v>
      </c>
      <c r="X80" s="9">
        <v>28</v>
      </c>
      <c r="Y80" s="9">
        <v>45</v>
      </c>
      <c r="Z80" s="9">
        <v>10</v>
      </c>
      <c r="AA80" s="9">
        <v>8</v>
      </c>
      <c r="AB80" s="9">
        <v>7</v>
      </c>
      <c r="AC80" s="9">
        <v>9</v>
      </c>
      <c r="AD80" s="9">
        <v>16</v>
      </c>
      <c r="AE80" s="9">
        <v>17</v>
      </c>
      <c r="AF80" s="9">
        <v>20</v>
      </c>
      <c r="AG80" s="9">
        <v>21</v>
      </c>
      <c r="AH80" s="9">
        <v>30</v>
      </c>
      <c r="AI80" s="9">
        <v>32</v>
      </c>
      <c r="AJ80" s="6"/>
    </row>
    <row r="81" spans="1:38" ht="13.5" customHeight="1" x14ac:dyDescent="0.2">
      <c r="A81" s="3"/>
      <c r="D81" s="1" t="s">
        <v>53</v>
      </c>
      <c r="X81" s="9">
        <v>125</v>
      </c>
      <c r="Y81" s="9">
        <v>131</v>
      </c>
      <c r="Z81" s="9">
        <v>158</v>
      </c>
      <c r="AA81" s="9">
        <v>167</v>
      </c>
      <c r="AB81" s="9">
        <v>184</v>
      </c>
      <c r="AC81" s="9">
        <v>176</v>
      </c>
      <c r="AD81" s="9">
        <v>99</v>
      </c>
      <c r="AE81" s="9">
        <v>95</v>
      </c>
      <c r="AF81" s="9">
        <v>85</v>
      </c>
      <c r="AG81" s="9">
        <v>88</v>
      </c>
      <c r="AH81" s="9">
        <v>93</v>
      </c>
      <c r="AI81" s="9">
        <v>104</v>
      </c>
      <c r="AJ81" s="6"/>
    </row>
    <row r="82" spans="1:38" ht="13.5" customHeight="1" x14ac:dyDescent="0.2">
      <c r="A82" s="3"/>
      <c r="D82" s="1" t="s">
        <v>54</v>
      </c>
      <c r="X82" s="9">
        <v>56</v>
      </c>
      <c r="Y82" s="9">
        <v>41</v>
      </c>
      <c r="Z82" s="9">
        <v>37</v>
      </c>
      <c r="AA82" s="9">
        <v>44</v>
      </c>
      <c r="AB82" s="9">
        <v>41</v>
      </c>
      <c r="AC82" s="9">
        <v>49</v>
      </c>
      <c r="AD82" s="9">
        <v>86</v>
      </c>
      <c r="AE82" s="9">
        <v>82</v>
      </c>
      <c r="AF82" s="9">
        <v>71</v>
      </c>
      <c r="AG82" s="9">
        <v>72</v>
      </c>
      <c r="AH82" s="9">
        <v>88</v>
      </c>
      <c r="AI82" s="9">
        <v>104</v>
      </c>
      <c r="AJ82" s="6"/>
    </row>
    <row r="83" spans="1:38" ht="13.5" customHeight="1" x14ac:dyDescent="0.2">
      <c r="A83" s="3"/>
      <c r="D83" s="1" t="s">
        <v>86</v>
      </c>
      <c r="X83" s="9">
        <v>97</v>
      </c>
      <c r="Y83" s="9">
        <v>102</v>
      </c>
      <c r="Z83" s="9">
        <v>111</v>
      </c>
      <c r="AA83" s="9">
        <v>108</v>
      </c>
      <c r="AB83" s="9">
        <v>112</v>
      </c>
      <c r="AC83" s="9">
        <v>120</v>
      </c>
      <c r="AD83" s="9">
        <v>121</v>
      </c>
      <c r="AE83" s="9">
        <v>114</v>
      </c>
      <c r="AF83" s="9">
        <v>132</v>
      </c>
      <c r="AG83" s="9">
        <v>119</v>
      </c>
      <c r="AH83" s="9">
        <v>141</v>
      </c>
      <c r="AI83" s="9">
        <v>157</v>
      </c>
      <c r="AJ83" s="6"/>
    </row>
    <row r="84" spans="1:38" ht="13.5" customHeight="1" x14ac:dyDescent="0.2">
      <c r="A84" s="3"/>
      <c r="D84" s="1" t="s">
        <v>55</v>
      </c>
      <c r="X84" s="9">
        <v>69</v>
      </c>
      <c r="Y84" s="9">
        <v>84</v>
      </c>
      <c r="Z84" s="9">
        <v>126</v>
      </c>
      <c r="AA84" s="9">
        <v>138</v>
      </c>
      <c r="AB84" s="9">
        <v>147</v>
      </c>
      <c r="AC84" s="9">
        <v>132</v>
      </c>
      <c r="AD84" s="9">
        <v>139</v>
      </c>
      <c r="AE84" s="9">
        <v>127</v>
      </c>
      <c r="AF84" s="9">
        <v>119</v>
      </c>
      <c r="AG84" s="9">
        <v>113</v>
      </c>
      <c r="AH84" s="9">
        <v>114</v>
      </c>
      <c r="AI84" s="9">
        <v>134</v>
      </c>
      <c r="AJ84" s="6"/>
    </row>
    <row r="85" spans="1:38" ht="13.5" customHeight="1" x14ac:dyDescent="0.2">
      <c r="A85" s="3"/>
      <c r="D85" s="1" t="s">
        <v>56</v>
      </c>
      <c r="X85" s="9">
        <v>9</v>
      </c>
      <c r="Y85" s="9">
        <v>12</v>
      </c>
      <c r="Z85" s="9">
        <v>12</v>
      </c>
      <c r="AA85" s="9">
        <v>11</v>
      </c>
      <c r="AB85" s="9">
        <v>12</v>
      </c>
      <c r="AC85" s="9">
        <v>13</v>
      </c>
      <c r="AD85" s="9">
        <v>13</v>
      </c>
      <c r="AE85" s="9">
        <v>12</v>
      </c>
      <c r="AF85" s="9">
        <v>13</v>
      </c>
      <c r="AG85" s="9">
        <v>12</v>
      </c>
      <c r="AH85" s="9">
        <v>12</v>
      </c>
      <c r="AI85" s="9">
        <v>11</v>
      </c>
      <c r="AJ85" s="6"/>
    </row>
    <row r="86" spans="1:38" ht="13.5" customHeight="1" x14ac:dyDescent="0.2">
      <c r="A86" s="3"/>
      <c r="D86" s="1" t="s">
        <v>57</v>
      </c>
      <c r="X86" s="9">
        <v>85</v>
      </c>
      <c r="Y86" s="9">
        <v>86</v>
      </c>
      <c r="Z86" s="9">
        <v>88</v>
      </c>
      <c r="AA86" s="9">
        <v>86</v>
      </c>
      <c r="AB86" s="9">
        <v>89</v>
      </c>
      <c r="AC86" s="9">
        <v>83</v>
      </c>
      <c r="AD86" s="9">
        <v>90</v>
      </c>
      <c r="AE86" s="9">
        <v>132</v>
      </c>
      <c r="AF86" s="9">
        <v>125</v>
      </c>
      <c r="AG86" s="9">
        <v>125</v>
      </c>
      <c r="AH86" s="9">
        <v>140</v>
      </c>
      <c r="AI86" s="9">
        <v>142</v>
      </c>
      <c r="AJ86" s="6"/>
      <c r="AL86" s="82"/>
    </row>
    <row r="87" spans="1:38" ht="13.5" customHeight="1" x14ac:dyDescent="0.2">
      <c r="A87" s="3"/>
      <c r="D87" s="1" t="s">
        <v>58</v>
      </c>
      <c r="X87" s="9">
        <v>1</v>
      </c>
      <c r="Y87" s="9">
        <v>1</v>
      </c>
      <c r="Z87" s="9">
        <v>1</v>
      </c>
      <c r="AA87" s="9">
        <v>2</v>
      </c>
      <c r="AB87" s="9">
        <v>2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6"/>
      <c r="AL87" s="82"/>
    </row>
    <row r="88" spans="1:38" ht="13.5" customHeight="1" x14ac:dyDescent="0.2">
      <c r="A88" s="3"/>
      <c r="D88" s="1" t="s">
        <v>59</v>
      </c>
      <c r="X88" s="9">
        <v>235</v>
      </c>
      <c r="Y88" s="9">
        <v>226</v>
      </c>
      <c r="Z88" s="9">
        <v>238</v>
      </c>
      <c r="AA88" s="9">
        <v>237</v>
      </c>
      <c r="AB88" s="9">
        <v>232</v>
      </c>
      <c r="AC88" s="9">
        <v>219</v>
      </c>
      <c r="AD88" s="9">
        <v>204</v>
      </c>
      <c r="AE88" s="9">
        <v>193</v>
      </c>
      <c r="AF88" s="9">
        <v>153</v>
      </c>
      <c r="AG88" s="9">
        <v>142</v>
      </c>
      <c r="AH88" s="9">
        <v>130</v>
      </c>
      <c r="AI88" s="9">
        <v>140</v>
      </c>
      <c r="AJ88" s="6"/>
      <c r="AL88" s="82"/>
    </row>
    <row r="89" spans="1:38" ht="13.5" customHeight="1" x14ac:dyDescent="0.2">
      <c r="A89" s="3"/>
      <c r="D89" s="1" t="s">
        <v>60</v>
      </c>
      <c r="X89" s="9">
        <v>74</v>
      </c>
      <c r="Y89" s="9">
        <v>56</v>
      </c>
      <c r="Z89" s="9">
        <v>68</v>
      </c>
      <c r="AA89" s="9">
        <v>73</v>
      </c>
      <c r="AB89" s="9">
        <v>78</v>
      </c>
      <c r="AC89" s="9">
        <v>73</v>
      </c>
      <c r="AD89" s="9">
        <v>67</v>
      </c>
      <c r="AE89" s="9">
        <v>52</v>
      </c>
      <c r="AF89" s="9">
        <v>46</v>
      </c>
      <c r="AG89" s="9">
        <v>42</v>
      </c>
      <c r="AH89" s="9">
        <v>51</v>
      </c>
      <c r="AI89" s="9">
        <v>46</v>
      </c>
      <c r="AJ89" s="6"/>
      <c r="AL89" s="82"/>
    </row>
    <row r="90" spans="1:38" ht="13.5" customHeight="1" x14ac:dyDescent="0.2">
      <c r="A90" s="3"/>
      <c r="D90" s="1" t="s">
        <v>61</v>
      </c>
      <c r="X90" s="5">
        <v>5</v>
      </c>
      <c r="Y90" s="5">
        <v>17</v>
      </c>
      <c r="Z90" s="5">
        <v>2</v>
      </c>
      <c r="AA90" s="5">
        <v>1</v>
      </c>
      <c r="AB90" s="5">
        <v>1</v>
      </c>
      <c r="AC90" s="5">
        <v>1</v>
      </c>
      <c r="AD90" s="5">
        <v>6</v>
      </c>
      <c r="AE90" s="5">
        <v>4</v>
      </c>
      <c r="AF90" s="5">
        <v>2</v>
      </c>
      <c r="AG90" s="5">
        <v>2</v>
      </c>
      <c r="AH90" s="5">
        <v>4</v>
      </c>
      <c r="AI90" s="5">
        <v>5</v>
      </c>
      <c r="AJ90" s="6"/>
      <c r="AL90" s="82"/>
    </row>
    <row r="91" spans="1:38" ht="13.5" customHeight="1" x14ac:dyDescent="0.2">
      <c r="A91" s="3"/>
      <c r="D91" s="2"/>
      <c r="X91" s="9">
        <f t="shared" ref="X91:AC91" si="77">SUM(X79:X90)</f>
        <v>803</v>
      </c>
      <c r="Y91" s="9">
        <f t="shared" si="77"/>
        <v>820</v>
      </c>
      <c r="Z91" s="9">
        <f t="shared" si="77"/>
        <v>857</v>
      </c>
      <c r="AA91" s="9">
        <f t="shared" si="77"/>
        <v>883</v>
      </c>
      <c r="AB91" s="9">
        <f t="shared" si="77"/>
        <v>911</v>
      </c>
      <c r="AC91" s="9">
        <f t="shared" si="77"/>
        <v>882</v>
      </c>
      <c r="AD91" s="9">
        <f t="shared" ref="AD91:AE91" si="78">SUM(AD79:AD90)</f>
        <v>848</v>
      </c>
      <c r="AE91" s="9">
        <f t="shared" si="78"/>
        <v>833</v>
      </c>
      <c r="AF91" s="9">
        <f t="shared" ref="AF91:AG91" si="79">SUM(AF79:AF90)</f>
        <v>773</v>
      </c>
      <c r="AG91" s="9">
        <f t="shared" si="79"/>
        <v>742</v>
      </c>
      <c r="AH91" s="9">
        <f t="shared" ref="AH91" si="80">SUM(AH79:AH90)</f>
        <v>808</v>
      </c>
      <c r="AI91" s="9">
        <f>SUM(AI79:AI90)</f>
        <v>880</v>
      </c>
      <c r="AJ91" s="6"/>
      <c r="AL91" s="82"/>
    </row>
    <row r="92" spans="1:38" ht="13.5" customHeight="1" x14ac:dyDescent="0.2">
      <c r="A92" s="3"/>
      <c r="C92" s="8" t="s">
        <v>62</v>
      </c>
      <c r="D92" s="8"/>
      <c r="AJ92" s="6"/>
    </row>
    <row r="93" spans="1:38" ht="13.5" customHeight="1" x14ac:dyDescent="0.2">
      <c r="A93" s="3"/>
      <c r="D93" s="1" t="s">
        <v>51</v>
      </c>
      <c r="X93" s="9">
        <f>1+0+0</f>
        <v>1</v>
      </c>
      <c r="Y93" s="9">
        <v>1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6"/>
      <c r="AL93" s="82"/>
    </row>
    <row r="94" spans="1:38" ht="13.5" customHeight="1" x14ac:dyDescent="0.2">
      <c r="A94" s="3"/>
      <c r="D94" s="1" t="s">
        <v>52</v>
      </c>
      <c r="X94" s="9">
        <v>14</v>
      </c>
      <c r="Y94" s="9">
        <v>11</v>
      </c>
      <c r="Z94" s="9">
        <v>8</v>
      </c>
      <c r="AA94" s="9">
        <v>10</v>
      </c>
      <c r="AB94" s="9">
        <v>5</v>
      </c>
      <c r="AC94" s="9">
        <v>4</v>
      </c>
      <c r="AD94" s="9">
        <v>4</v>
      </c>
      <c r="AE94" s="9">
        <v>5</v>
      </c>
      <c r="AF94" s="9">
        <v>12</v>
      </c>
      <c r="AG94" s="9">
        <v>10</v>
      </c>
      <c r="AH94" s="9">
        <v>8</v>
      </c>
      <c r="AI94" s="9">
        <v>8</v>
      </c>
      <c r="AJ94" s="6"/>
      <c r="AL94" s="82"/>
    </row>
    <row r="95" spans="1:38" ht="13.5" customHeight="1" x14ac:dyDescent="0.2">
      <c r="A95" s="3"/>
      <c r="D95" s="1" t="s">
        <v>53</v>
      </c>
      <c r="X95" s="9">
        <v>4</v>
      </c>
      <c r="Y95" s="9">
        <v>4</v>
      </c>
      <c r="Z95" s="9">
        <v>3</v>
      </c>
      <c r="AA95" s="9">
        <v>5</v>
      </c>
      <c r="AB95" s="9">
        <v>2</v>
      </c>
      <c r="AC95" s="9">
        <v>6</v>
      </c>
      <c r="AD95" s="9">
        <v>0</v>
      </c>
      <c r="AE95" s="9">
        <v>1</v>
      </c>
      <c r="AF95" s="9">
        <v>0</v>
      </c>
      <c r="AG95" s="9">
        <v>0</v>
      </c>
      <c r="AH95" s="9">
        <v>0</v>
      </c>
      <c r="AI95" s="9">
        <v>0</v>
      </c>
      <c r="AJ95" s="6"/>
      <c r="AL95" s="82"/>
    </row>
    <row r="96" spans="1:38" ht="13.5" customHeight="1" x14ac:dyDescent="0.2">
      <c r="A96" s="3"/>
      <c r="D96" s="1" t="s">
        <v>54</v>
      </c>
      <c r="X96" s="9">
        <v>3</v>
      </c>
      <c r="Y96" s="9">
        <v>1</v>
      </c>
      <c r="Z96" s="9">
        <v>2</v>
      </c>
      <c r="AA96" s="9">
        <v>2</v>
      </c>
      <c r="AB96" s="9">
        <v>2</v>
      </c>
      <c r="AC96" s="9">
        <v>2</v>
      </c>
      <c r="AD96" s="9">
        <v>3</v>
      </c>
      <c r="AE96" s="9">
        <v>3</v>
      </c>
      <c r="AF96" s="9">
        <v>2</v>
      </c>
      <c r="AG96" s="9">
        <v>2</v>
      </c>
      <c r="AH96" s="9">
        <v>3</v>
      </c>
      <c r="AI96" s="9">
        <v>3</v>
      </c>
      <c r="AJ96" s="6"/>
      <c r="AL96" s="82"/>
    </row>
    <row r="97" spans="1:38" ht="13.5" customHeight="1" x14ac:dyDescent="0.2">
      <c r="A97" s="3"/>
      <c r="D97" s="1" t="s">
        <v>86</v>
      </c>
      <c r="X97" s="9">
        <v>9</v>
      </c>
      <c r="Y97" s="9">
        <v>7</v>
      </c>
      <c r="Z97" s="9">
        <v>9</v>
      </c>
      <c r="AA97" s="9">
        <v>7</v>
      </c>
      <c r="AB97" s="9">
        <v>3</v>
      </c>
      <c r="AC97" s="9">
        <v>5</v>
      </c>
      <c r="AD97" s="9">
        <v>4</v>
      </c>
      <c r="AE97" s="9">
        <v>5</v>
      </c>
      <c r="AF97" s="9">
        <v>6</v>
      </c>
      <c r="AG97" s="9">
        <v>7</v>
      </c>
      <c r="AH97" s="9">
        <v>9</v>
      </c>
      <c r="AI97" s="9">
        <v>8</v>
      </c>
      <c r="AJ97" s="6"/>
      <c r="AL97" s="82"/>
    </row>
    <row r="98" spans="1:38" ht="13.5" customHeight="1" x14ac:dyDescent="0.2">
      <c r="A98" s="3"/>
      <c r="D98" s="1" t="s">
        <v>55</v>
      </c>
      <c r="X98" s="9">
        <v>12</v>
      </c>
      <c r="Y98" s="9">
        <v>13</v>
      </c>
      <c r="Z98" s="9">
        <v>11</v>
      </c>
      <c r="AA98" s="9">
        <v>8</v>
      </c>
      <c r="AB98" s="9">
        <v>9</v>
      </c>
      <c r="AC98" s="9">
        <v>9</v>
      </c>
      <c r="AD98" s="9">
        <v>7</v>
      </c>
      <c r="AE98" s="9">
        <v>4</v>
      </c>
      <c r="AF98" s="9">
        <v>2</v>
      </c>
      <c r="AG98" s="9">
        <v>4</v>
      </c>
      <c r="AH98" s="9">
        <v>6</v>
      </c>
      <c r="AI98" s="9">
        <v>5</v>
      </c>
      <c r="AJ98" s="6"/>
      <c r="AL98" s="82"/>
    </row>
    <row r="99" spans="1:38" ht="13.5" customHeight="1" x14ac:dyDescent="0.2">
      <c r="A99" s="3"/>
      <c r="D99" s="1" t="s">
        <v>56</v>
      </c>
      <c r="X99" s="9">
        <v>0</v>
      </c>
      <c r="Y99" s="9">
        <v>1</v>
      </c>
      <c r="Z99" s="9">
        <v>1</v>
      </c>
      <c r="AA99" s="9">
        <v>1</v>
      </c>
      <c r="AB99" s="9">
        <v>0</v>
      </c>
      <c r="AC99" s="9">
        <v>0</v>
      </c>
      <c r="AD99" s="9">
        <v>1</v>
      </c>
      <c r="AE99" s="9">
        <v>0</v>
      </c>
      <c r="AF99" s="9">
        <v>1</v>
      </c>
      <c r="AG99" s="9">
        <v>7</v>
      </c>
      <c r="AH99" s="9">
        <v>3</v>
      </c>
      <c r="AI99" s="9">
        <v>3</v>
      </c>
      <c r="AJ99" s="6"/>
      <c r="AL99" s="82"/>
    </row>
    <row r="100" spans="1:38" ht="13.5" customHeight="1" x14ac:dyDescent="0.2">
      <c r="A100" s="3"/>
      <c r="D100" s="1" t="s">
        <v>57</v>
      </c>
      <c r="X100" s="9">
        <v>62</v>
      </c>
      <c r="Y100" s="9">
        <v>68</v>
      </c>
      <c r="Z100" s="9">
        <v>64</v>
      </c>
      <c r="AA100" s="9">
        <v>68</v>
      </c>
      <c r="AB100" s="9">
        <v>59</v>
      </c>
      <c r="AC100" s="9">
        <v>69</v>
      </c>
      <c r="AD100" s="9">
        <v>68</v>
      </c>
      <c r="AE100" s="9">
        <v>18</v>
      </c>
      <c r="AF100" s="9">
        <v>8</v>
      </c>
      <c r="AG100" s="9">
        <v>9</v>
      </c>
      <c r="AH100" s="9">
        <v>21</v>
      </c>
      <c r="AI100" s="9">
        <v>19</v>
      </c>
      <c r="AJ100" s="6"/>
      <c r="AL100" s="82"/>
    </row>
    <row r="101" spans="1:38" ht="13.5" customHeight="1" x14ac:dyDescent="0.2">
      <c r="A101" s="3"/>
      <c r="D101" s="1" t="s">
        <v>58</v>
      </c>
      <c r="X101" s="9">
        <v>1</v>
      </c>
      <c r="Y101" s="9">
        <v>4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6"/>
      <c r="AL101" s="82"/>
    </row>
    <row r="102" spans="1:38" ht="13.5" customHeight="1" x14ac:dyDescent="0.2">
      <c r="A102" s="3"/>
      <c r="D102" s="1" t="s">
        <v>59</v>
      </c>
      <c r="X102" s="9">
        <v>30</v>
      </c>
      <c r="Y102" s="9">
        <v>29</v>
      </c>
      <c r="Z102" s="9">
        <v>34</v>
      </c>
      <c r="AA102" s="9">
        <v>30</v>
      </c>
      <c r="AB102" s="9">
        <v>25</v>
      </c>
      <c r="AC102" s="9">
        <v>30</v>
      </c>
      <c r="AD102" s="9">
        <v>40</v>
      </c>
      <c r="AE102" s="9">
        <v>32</v>
      </c>
      <c r="AF102" s="9">
        <v>41</v>
      </c>
      <c r="AG102" s="9">
        <v>45</v>
      </c>
      <c r="AH102" s="9">
        <v>78</v>
      </c>
      <c r="AI102" s="9">
        <v>75</v>
      </c>
      <c r="AJ102" s="6"/>
      <c r="AL102" s="82"/>
    </row>
    <row r="103" spans="1:38" ht="13.5" customHeight="1" x14ac:dyDescent="0.2">
      <c r="A103" s="3"/>
      <c r="D103" s="1" t="s">
        <v>60</v>
      </c>
      <c r="X103" s="9">
        <v>6</v>
      </c>
      <c r="Y103" s="9">
        <v>5</v>
      </c>
      <c r="Z103" s="9">
        <v>3</v>
      </c>
      <c r="AA103" s="9">
        <v>2</v>
      </c>
      <c r="AB103" s="9">
        <v>1</v>
      </c>
      <c r="AC103" s="9">
        <v>1</v>
      </c>
      <c r="AD103" s="9">
        <v>1</v>
      </c>
      <c r="AE103" s="9">
        <v>0</v>
      </c>
      <c r="AF103" s="9">
        <v>0</v>
      </c>
      <c r="AG103" s="9">
        <v>1</v>
      </c>
      <c r="AH103" s="9">
        <v>1</v>
      </c>
      <c r="AI103" s="9">
        <v>2</v>
      </c>
      <c r="AJ103" s="6"/>
      <c r="AL103" s="82"/>
    </row>
    <row r="104" spans="1:38" ht="13.5" customHeight="1" x14ac:dyDescent="0.2">
      <c r="A104" s="3"/>
      <c r="D104" s="1" t="s">
        <v>61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2</v>
      </c>
      <c r="AF104" s="5">
        <v>1</v>
      </c>
      <c r="AG104" s="5">
        <v>0</v>
      </c>
      <c r="AH104" s="5">
        <v>0</v>
      </c>
      <c r="AI104" s="5">
        <v>0</v>
      </c>
      <c r="AJ104" s="6"/>
      <c r="AL104" s="82"/>
    </row>
    <row r="105" spans="1:38" ht="13.5" customHeight="1" x14ac:dyDescent="0.2">
      <c r="A105" s="3"/>
      <c r="D105" s="2"/>
      <c r="X105" s="9">
        <f t="shared" ref="X105:AC105" si="81">SUM(X93:X104)</f>
        <v>142</v>
      </c>
      <c r="Y105" s="9">
        <f t="shared" si="81"/>
        <v>144</v>
      </c>
      <c r="Z105" s="9">
        <f t="shared" si="81"/>
        <v>135</v>
      </c>
      <c r="AA105" s="9">
        <f t="shared" si="81"/>
        <v>133</v>
      </c>
      <c r="AB105" s="9">
        <f t="shared" si="81"/>
        <v>106</v>
      </c>
      <c r="AC105" s="9">
        <f t="shared" si="81"/>
        <v>126</v>
      </c>
      <c r="AD105" s="9">
        <f t="shared" ref="AD105:AE105" si="82">SUM(AD93:AD104)</f>
        <v>128</v>
      </c>
      <c r="AE105" s="9">
        <f t="shared" si="82"/>
        <v>70</v>
      </c>
      <c r="AF105" s="9">
        <f t="shared" ref="AF105:AG105" si="83">SUM(AF93:AF104)</f>
        <v>73</v>
      </c>
      <c r="AG105" s="9">
        <f t="shared" si="83"/>
        <v>85</v>
      </c>
      <c r="AH105" s="9">
        <f t="shared" ref="AH105:AI105" si="84">SUM(AH93:AH104)</f>
        <v>129</v>
      </c>
      <c r="AI105" s="9">
        <f t="shared" si="84"/>
        <v>123</v>
      </c>
      <c r="AJ105" s="6"/>
      <c r="AL105" s="82"/>
    </row>
    <row r="106" spans="1:38" ht="13.5" customHeight="1" x14ac:dyDescent="0.2">
      <c r="A106" s="3"/>
      <c r="D106" s="2"/>
      <c r="AJ106" s="6"/>
      <c r="AL106" s="82"/>
    </row>
    <row r="107" spans="1:38" ht="13.5" customHeight="1" x14ac:dyDescent="0.2">
      <c r="A107" s="3"/>
      <c r="B107" s="31" t="s">
        <v>63</v>
      </c>
      <c r="C107" s="37"/>
      <c r="D107" s="37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6"/>
      <c r="AL107" s="82"/>
    </row>
    <row r="108" spans="1:38" ht="13.5" customHeight="1" x14ac:dyDescent="0.2">
      <c r="A108" s="3"/>
      <c r="D108" s="1" t="s">
        <v>64</v>
      </c>
      <c r="X108" s="9">
        <v>165</v>
      </c>
      <c r="Y108" s="9">
        <v>155</v>
      </c>
      <c r="Z108" s="9">
        <v>159</v>
      </c>
      <c r="AA108" s="9">
        <v>159</v>
      </c>
      <c r="AB108" s="9">
        <v>164</v>
      </c>
      <c r="AC108" s="9">
        <v>182</v>
      </c>
      <c r="AD108" s="9">
        <v>157</v>
      </c>
      <c r="AE108" s="9">
        <v>147</v>
      </c>
      <c r="AF108" s="9">
        <v>168</v>
      </c>
      <c r="AG108" s="9">
        <v>165</v>
      </c>
      <c r="AH108" s="9">
        <v>149</v>
      </c>
      <c r="AI108" s="9">
        <v>152</v>
      </c>
      <c r="AJ108" s="6"/>
      <c r="AL108" s="82"/>
    </row>
    <row r="109" spans="1:38" ht="13.5" customHeight="1" x14ac:dyDescent="0.2">
      <c r="A109" s="3"/>
      <c r="D109" s="1" t="s">
        <v>28</v>
      </c>
      <c r="X109" s="9">
        <v>353</v>
      </c>
      <c r="Y109" s="9">
        <v>357</v>
      </c>
      <c r="Z109" s="9">
        <v>351</v>
      </c>
      <c r="AA109" s="9">
        <v>364</v>
      </c>
      <c r="AB109" s="9">
        <v>339</v>
      </c>
      <c r="AC109" s="9">
        <v>367</v>
      </c>
      <c r="AD109" s="9">
        <v>381</v>
      </c>
      <c r="AE109" s="9">
        <v>368</v>
      </c>
      <c r="AF109" s="9">
        <v>305</v>
      </c>
      <c r="AG109" s="9">
        <v>304</v>
      </c>
      <c r="AH109" s="9">
        <v>273</v>
      </c>
      <c r="AI109" s="9">
        <v>308</v>
      </c>
      <c r="AJ109" s="6"/>
      <c r="AL109" s="82"/>
    </row>
    <row r="110" spans="1:38" ht="13.5" customHeight="1" x14ac:dyDescent="0.2">
      <c r="A110" s="3"/>
      <c r="D110" s="1" t="s">
        <v>65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>
        <v>59</v>
      </c>
      <c r="Y110" s="5">
        <v>62</v>
      </c>
      <c r="Z110" s="5">
        <v>69</v>
      </c>
      <c r="AA110" s="5">
        <v>68</v>
      </c>
      <c r="AB110" s="5">
        <v>63</v>
      </c>
      <c r="AC110" s="5">
        <v>54</v>
      </c>
      <c r="AD110" s="5">
        <v>41</v>
      </c>
      <c r="AE110" s="5">
        <v>39</v>
      </c>
      <c r="AF110" s="5">
        <v>15</v>
      </c>
      <c r="AG110" s="5">
        <v>12</v>
      </c>
      <c r="AH110" s="5">
        <v>20</v>
      </c>
      <c r="AI110" s="5">
        <v>10</v>
      </c>
      <c r="AJ110" s="6"/>
    </row>
    <row r="111" spans="1:38" ht="13.5" customHeight="1" x14ac:dyDescent="0.2">
      <c r="A111" s="3"/>
      <c r="E111" s="9">
        <v>429</v>
      </c>
      <c r="F111" s="9">
        <v>361</v>
      </c>
      <c r="G111" s="9">
        <v>376</v>
      </c>
      <c r="H111" s="9">
        <v>377</v>
      </c>
      <c r="I111" s="9">
        <v>352</v>
      </c>
      <c r="J111" s="9">
        <v>377</v>
      </c>
      <c r="K111" s="9">
        <v>434</v>
      </c>
      <c r="L111" s="9">
        <v>474</v>
      </c>
      <c r="M111" s="9">
        <v>497</v>
      </c>
      <c r="N111" s="9">
        <v>593</v>
      </c>
      <c r="O111" s="9">
        <v>620</v>
      </c>
      <c r="P111" s="9">
        <v>578</v>
      </c>
      <c r="Q111" s="9">
        <v>566</v>
      </c>
      <c r="R111" s="9">
        <v>547</v>
      </c>
      <c r="S111" s="9">
        <v>500</v>
      </c>
      <c r="T111" s="9">
        <v>526</v>
      </c>
      <c r="U111" s="9">
        <v>608</v>
      </c>
      <c r="V111" s="9">
        <v>620</v>
      </c>
      <c r="W111" s="9">
        <v>637</v>
      </c>
      <c r="X111" s="9">
        <f t="shared" ref="X111:AC111" si="85">SUM(X108:X110)</f>
        <v>577</v>
      </c>
      <c r="Y111" s="9">
        <f t="shared" si="85"/>
        <v>574</v>
      </c>
      <c r="Z111" s="9">
        <f t="shared" si="85"/>
        <v>579</v>
      </c>
      <c r="AA111" s="9">
        <f t="shared" si="85"/>
        <v>591</v>
      </c>
      <c r="AB111" s="9">
        <f t="shared" si="85"/>
        <v>566</v>
      </c>
      <c r="AC111" s="9">
        <f t="shared" si="85"/>
        <v>603</v>
      </c>
      <c r="AD111" s="9">
        <f t="shared" ref="AD111:AE111" si="86">SUM(AD108:AD110)</f>
        <v>579</v>
      </c>
      <c r="AE111" s="9">
        <f t="shared" si="86"/>
        <v>554</v>
      </c>
      <c r="AF111" s="9">
        <f t="shared" ref="AF111:AG111" si="87">SUM(AF108:AF110)</f>
        <v>488</v>
      </c>
      <c r="AG111" s="9">
        <f t="shared" si="87"/>
        <v>481</v>
      </c>
      <c r="AH111" s="9">
        <f t="shared" ref="AH111:AI111" si="88">SUM(AH108:AH110)</f>
        <v>442</v>
      </c>
      <c r="AI111" s="9">
        <f t="shared" si="88"/>
        <v>470</v>
      </c>
      <c r="AJ111" s="6"/>
      <c r="AL111" s="82"/>
    </row>
    <row r="112" spans="1:38" ht="13.5" customHeight="1" x14ac:dyDescent="0.2">
      <c r="A112" s="3"/>
      <c r="B112" s="4"/>
      <c r="C112" s="4"/>
      <c r="D112" s="4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4"/>
      <c r="W112" s="4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6"/>
    </row>
    <row r="113" spans="1:36" ht="13.5" customHeight="1" x14ac:dyDescent="0.2">
      <c r="A113" s="3"/>
      <c r="V113" s="1"/>
      <c r="W113" s="1"/>
      <c r="AJ113" s="6"/>
    </row>
    <row r="114" spans="1:36" ht="13.5" customHeight="1" x14ac:dyDescent="0.2">
      <c r="A114" s="3"/>
      <c r="B114" s="1" t="s">
        <v>100</v>
      </c>
      <c r="AJ114" s="6"/>
    </row>
    <row r="115" spans="1:36" ht="13.5" customHeight="1" x14ac:dyDescent="0.2">
      <c r="A115" s="3"/>
      <c r="B115" s="1" t="s">
        <v>76</v>
      </c>
      <c r="AJ115" s="6"/>
    </row>
    <row r="116" spans="1:36" ht="13.5" customHeight="1" x14ac:dyDescent="0.2">
      <c r="A116" s="3"/>
      <c r="AJ116" s="6"/>
    </row>
    <row r="117" spans="1:36" ht="13.5" customHeight="1" x14ac:dyDescent="0.2">
      <c r="A117" s="3"/>
      <c r="B117" s="1" t="s">
        <v>101</v>
      </c>
      <c r="AJ117" s="6"/>
    </row>
    <row r="118" spans="1:36" ht="13.5" customHeight="1" x14ac:dyDescent="0.2">
      <c r="A118" s="3"/>
      <c r="B118" s="1" t="s">
        <v>102</v>
      </c>
      <c r="AJ118" s="6"/>
    </row>
    <row r="119" spans="1:36" ht="13.5" customHeight="1" x14ac:dyDescent="0.2">
      <c r="A119" s="3"/>
      <c r="AJ119" s="6"/>
    </row>
    <row r="120" spans="1:36" ht="13.5" customHeight="1" x14ac:dyDescent="0.2">
      <c r="A120" s="19"/>
      <c r="B120" s="88" t="s">
        <v>77</v>
      </c>
      <c r="C120" s="88"/>
      <c r="D120" s="88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 t="s">
        <v>106</v>
      </c>
      <c r="AJ120" s="20"/>
    </row>
    <row r="121" spans="1:36" ht="13.5" customHeight="1" x14ac:dyDescent="0.2">
      <c r="V121" s="1"/>
      <c r="W121" s="1"/>
    </row>
  </sheetData>
  <mergeCells count="2">
    <mergeCell ref="A2:AJ2"/>
    <mergeCell ref="B120:D120"/>
  </mergeCells>
  <hyperlinks>
    <hyperlink ref="B120:D120" r:id="rId1" display="Source: IPEDS HR, Human Resources Survey" xr:uid="{31437B01-14F6-4C8E-957D-2BF82C358F87}"/>
  </hyperlinks>
  <printOptions horizontalCentered="1"/>
  <pageMargins left="0.7" right="0.45" top="0.5" bottom="0.25" header="0.5" footer="0.5"/>
  <pageSetup scale="79" orientation="portrait" r:id="rId2"/>
  <headerFooter alignWithMargins="0"/>
  <rowBreaks count="1" manualBreakCount="1">
    <brk id="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120"/>
  <sheetViews>
    <sheetView zoomScaleNormal="100" workbookViewId="0"/>
  </sheetViews>
  <sheetFormatPr defaultColWidth="9.140625" defaultRowHeight="13.5" customHeight="1" x14ac:dyDescent="0.2"/>
  <cols>
    <col min="1" max="3" width="2.7109375" style="1" customWidth="1"/>
    <col min="4" max="4" width="37.7109375" style="1" customWidth="1"/>
    <col min="5" max="29" width="8.7109375" style="9" hidden="1" customWidth="1"/>
    <col min="30" max="35" width="8.7109375" style="9" customWidth="1"/>
    <col min="36" max="36" width="2.7109375" style="1" customWidth="1"/>
    <col min="37" max="37" width="9.140625" style="1" customWidth="1"/>
    <col min="38" max="16384" width="9.140625" style="1"/>
  </cols>
  <sheetData>
    <row r="1" spans="1:36" ht="13.5" customHeight="1" x14ac:dyDescent="0.2">
      <c r="A1" s="13"/>
    </row>
    <row r="2" spans="1:36" ht="15" customHeight="1" x14ac:dyDescent="0.25">
      <c r="A2" s="84" t="s">
        <v>0</v>
      </c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7"/>
    </row>
    <row r="3" spans="1:36" ht="13.5" customHeight="1" x14ac:dyDescent="0.2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</row>
    <row r="4" spans="1:36" ht="15" customHeight="1" x14ac:dyDescent="0.25">
      <c r="A4" s="3"/>
      <c r="B4" s="7" t="s">
        <v>1</v>
      </c>
      <c r="C4" s="8"/>
      <c r="AJ4" s="6"/>
    </row>
    <row r="5" spans="1:36" ht="15" customHeight="1" x14ac:dyDescent="0.25">
      <c r="A5" s="3"/>
      <c r="B5" s="7" t="s">
        <v>71</v>
      </c>
      <c r="C5" s="8"/>
      <c r="AJ5" s="6"/>
    </row>
    <row r="6" spans="1:36" ht="13.5" customHeight="1" thickBot="1" x14ac:dyDescent="0.25">
      <c r="A6" s="3"/>
      <c r="B6" s="10"/>
      <c r="C6" s="10"/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6"/>
    </row>
    <row r="7" spans="1:36" ht="13.5" customHeight="1" thickTop="1" x14ac:dyDescent="0.2">
      <c r="A7" s="3"/>
      <c r="B7" s="12"/>
      <c r="C7" s="4"/>
      <c r="D7" s="4"/>
      <c r="E7" s="13" t="s">
        <v>2</v>
      </c>
      <c r="F7" s="13" t="s">
        <v>3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  <c r="M7" s="13" t="s">
        <v>10</v>
      </c>
      <c r="N7" s="13" t="s">
        <v>11</v>
      </c>
      <c r="O7" s="13" t="s">
        <v>12</v>
      </c>
      <c r="P7" s="13" t="s">
        <v>13</v>
      </c>
      <c r="Q7" s="13" t="s">
        <v>14</v>
      </c>
      <c r="R7" s="13" t="s">
        <v>15</v>
      </c>
      <c r="S7" s="13" t="s">
        <v>16</v>
      </c>
      <c r="T7" s="13" t="s">
        <v>17</v>
      </c>
      <c r="U7" s="13" t="s">
        <v>18</v>
      </c>
      <c r="V7" s="13" t="s">
        <v>19</v>
      </c>
      <c r="W7" s="13" t="s">
        <v>20</v>
      </c>
      <c r="X7" s="13" t="s">
        <v>21</v>
      </c>
      <c r="Y7" s="13" t="s">
        <v>22</v>
      </c>
      <c r="Z7" s="13" t="s">
        <v>91</v>
      </c>
      <c r="AA7" s="13" t="s">
        <v>93</v>
      </c>
      <c r="AB7" s="13" t="s">
        <v>94</v>
      </c>
      <c r="AC7" s="13" t="s">
        <v>95</v>
      </c>
      <c r="AD7" s="13" t="s">
        <v>96</v>
      </c>
      <c r="AE7" s="13" t="s">
        <v>98</v>
      </c>
      <c r="AF7" s="13" t="s">
        <v>99</v>
      </c>
      <c r="AG7" s="13" t="s">
        <v>103</v>
      </c>
      <c r="AH7" s="13" t="s">
        <v>104</v>
      </c>
      <c r="AI7" s="13" t="s">
        <v>105</v>
      </c>
      <c r="AJ7" s="6"/>
    </row>
    <row r="8" spans="1:36" ht="13.5" customHeight="1" x14ac:dyDescent="0.2">
      <c r="A8" s="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6"/>
    </row>
    <row r="9" spans="1:36" ht="13.5" customHeight="1" x14ac:dyDescent="0.2">
      <c r="A9" s="3"/>
      <c r="B9" s="41" t="s">
        <v>23</v>
      </c>
      <c r="C9" s="42"/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6"/>
    </row>
    <row r="10" spans="1:36" ht="13.5" customHeight="1" x14ac:dyDescent="0.2">
      <c r="A10" s="3"/>
      <c r="E10" s="9">
        <f t="shared" ref="E10:Y10" si="0">E15+E111</f>
        <v>2099</v>
      </c>
      <c r="F10" s="9">
        <f t="shared" si="0"/>
        <v>2071</v>
      </c>
      <c r="G10" s="9">
        <f t="shared" si="0"/>
        <v>2137</v>
      </c>
      <c r="H10" s="9">
        <f t="shared" si="0"/>
        <v>2224</v>
      </c>
      <c r="I10" s="9">
        <f t="shared" si="0"/>
        <v>2322</v>
      </c>
      <c r="J10" s="9">
        <f t="shared" si="0"/>
        <v>2352</v>
      </c>
      <c r="K10" s="9">
        <f t="shared" si="0"/>
        <v>2337</v>
      </c>
      <c r="L10" s="9">
        <f t="shared" si="0"/>
        <v>2429</v>
      </c>
      <c r="M10" s="9">
        <f t="shared" si="0"/>
        <v>2497</v>
      </c>
      <c r="N10" s="9">
        <f t="shared" si="0"/>
        <v>2547</v>
      </c>
      <c r="O10" s="9">
        <f t="shared" si="0"/>
        <v>2510</v>
      </c>
      <c r="P10" s="9">
        <f t="shared" si="0"/>
        <v>2595</v>
      </c>
      <c r="Q10" s="9">
        <f t="shared" si="0"/>
        <v>2540</v>
      </c>
      <c r="R10" s="9">
        <f t="shared" si="0"/>
        <v>2674</v>
      </c>
      <c r="S10" s="9">
        <f t="shared" si="0"/>
        <v>2657</v>
      </c>
      <c r="T10" s="9">
        <f t="shared" si="0"/>
        <v>2593</v>
      </c>
      <c r="U10" s="9">
        <f t="shared" si="0"/>
        <v>2576</v>
      </c>
      <c r="V10" s="9">
        <f t="shared" si="0"/>
        <v>2691</v>
      </c>
      <c r="W10" s="9">
        <f t="shared" si="0"/>
        <v>2626</v>
      </c>
      <c r="X10" s="9">
        <f t="shared" si="0"/>
        <v>2702</v>
      </c>
      <c r="Y10" s="9">
        <f t="shared" si="0"/>
        <v>2696</v>
      </c>
      <c r="Z10" s="9">
        <f t="shared" ref="Z10" si="1">Z15+Z111</f>
        <v>2595</v>
      </c>
      <c r="AA10" s="9">
        <f t="shared" ref="AA10:AB10" si="2">AA15+AA111</f>
        <v>2524</v>
      </c>
      <c r="AB10" s="9">
        <f t="shared" si="2"/>
        <v>2328</v>
      </c>
      <c r="AC10" s="9">
        <f t="shared" ref="AC10:AD10" si="3">AC15+AC111</f>
        <v>2257</v>
      </c>
      <c r="AD10" s="9">
        <f t="shared" si="3"/>
        <v>2170</v>
      </c>
      <c r="AE10" s="9">
        <f t="shared" ref="AE10:AF10" si="4">AE15+AE111</f>
        <v>2249</v>
      </c>
      <c r="AF10" s="9">
        <f t="shared" si="4"/>
        <v>1893</v>
      </c>
      <c r="AG10" s="9">
        <f t="shared" ref="AG10:AH10" si="5">AG15+AG111</f>
        <v>1938</v>
      </c>
      <c r="AH10" s="9">
        <f t="shared" si="5"/>
        <v>1930</v>
      </c>
      <c r="AI10" s="9">
        <f t="shared" ref="AI10" si="6">AI15+AI111</f>
        <v>1933</v>
      </c>
      <c r="AJ10" s="6"/>
    </row>
    <row r="11" spans="1:36" ht="13.5" customHeight="1" x14ac:dyDescent="0.2">
      <c r="A11" s="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6"/>
    </row>
    <row r="12" spans="1:36" ht="13.5" customHeight="1" x14ac:dyDescent="0.2">
      <c r="A12" s="3"/>
      <c r="B12" s="41" t="s">
        <v>24</v>
      </c>
      <c r="C12" s="44"/>
      <c r="D12" s="44"/>
      <c r="E12" s="45"/>
      <c r="F12" s="45"/>
      <c r="G12" s="45"/>
      <c r="H12" s="45"/>
      <c r="I12" s="45"/>
      <c r="J12" s="45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6"/>
    </row>
    <row r="13" spans="1:36" ht="13.5" customHeight="1" x14ac:dyDescent="0.2">
      <c r="A13" s="3"/>
      <c r="D13" s="1" t="s">
        <v>83</v>
      </c>
      <c r="E13" s="9">
        <v>1138</v>
      </c>
      <c r="F13" s="9">
        <v>1177</v>
      </c>
      <c r="G13" s="9">
        <v>1193</v>
      </c>
      <c r="H13" s="9">
        <v>1265</v>
      </c>
      <c r="I13" s="9">
        <v>1320</v>
      </c>
      <c r="J13" s="9">
        <v>1318</v>
      </c>
      <c r="K13" s="9">
        <v>1331</v>
      </c>
      <c r="L13" s="9">
        <v>1320</v>
      </c>
      <c r="M13" s="9">
        <v>1355</v>
      </c>
      <c r="N13" s="9">
        <v>1364</v>
      </c>
      <c r="O13" s="9">
        <v>1385</v>
      </c>
      <c r="P13" s="9">
        <v>1383</v>
      </c>
      <c r="Q13" s="9">
        <v>1417</v>
      </c>
      <c r="R13" s="9">
        <v>1463</v>
      </c>
      <c r="S13" s="9">
        <v>1499</v>
      </c>
      <c r="T13" s="9">
        <v>1502</v>
      </c>
      <c r="U13" s="9">
        <v>1450</v>
      </c>
      <c r="V13" s="9">
        <v>1496</v>
      </c>
      <c r="W13" s="9">
        <v>1461</v>
      </c>
      <c r="X13" s="9">
        <f t="shared" ref="X13:Z14" si="7">X18+X75</f>
        <v>1476</v>
      </c>
      <c r="Y13" s="9">
        <f t="shared" si="7"/>
        <v>1479</v>
      </c>
      <c r="Z13" s="9">
        <f t="shared" si="7"/>
        <v>1464</v>
      </c>
      <c r="AA13" s="9">
        <f t="shared" ref="AA13:AB13" si="8">AA18+AA75</f>
        <v>1413</v>
      </c>
      <c r="AB13" s="9">
        <f t="shared" si="8"/>
        <v>1335</v>
      </c>
      <c r="AC13" s="9">
        <f t="shared" ref="AC13:AD13" si="9">AC18+AC75</f>
        <v>1341</v>
      </c>
      <c r="AD13" s="9">
        <f t="shared" si="9"/>
        <v>1334</v>
      </c>
      <c r="AE13" s="9">
        <f t="shared" ref="AE13:AF13" si="10">AE18+AE75</f>
        <v>1366</v>
      </c>
      <c r="AF13" s="9">
        <f t="shared" si="10"/>
        <v>1239</v>
      </c>
      <c r="AG13" s="9">
        <f t="shared" ref="AG13:AH13" si="11">AG18+AG75</f>
        <v>1203</v>
      </c>
      <c r="AH13" s="9">
        <f t="shared" si="11"/>
        <v>1189</v>
      </c>
      <c r="AI13" s="9">
        <f t="shared" ref="AI13" si="12">AI18+AI75</f>
        <v>1216</v>
      </c>
      <c r="AJ13" s="6"/>
    </row>
    <row r="14" spans="1:36" ht="13.5" customHeight="1" x14ac:dyDescent="0.2">
      <c r="A14" s="3"/>
      <c r="D14" s="1" t="s">
        <v>84</v>
      </c>
      <c r="E14" s="5">
        <v>786</v>
      </c>
      <c r="F14" s="5">
        <v>708</v>
      </c>
      <c r="G14" s="5">
        <v>753</v>
      </c>
      <c r="H14" s="5">
        <v>792</v>
      </c>
      <c r="I14" s="5">
        <v>827</v>
      </c>
      <c r="J14" s="5">
        <v>859</v>
      </c>
      <c r="K14" s="5">
        <v>798</v>
      </c>
      <c r="L14" s="5">
        <v>859</v>
      </c>
      <c r="M14" s="5">
        <v>859</v>
      </c>
      <c r="N14" s="5">
        <v>889</v>
      </c>
      <c r="O14" s="5">
        <v>843</v>
      </c>
      <c r="P14" s="5">
        <v>929</v>
      </c>
      <c r="Q14" s="5">
        <v>828</v>
      </c>
      <c r="R14" s="5">
        <v>874</v>
      </c>
      <c r="S14" s="5">
        <v>805</v>
      </c>
      <c r="T14" s="5">
        <v>740</v>
      </c>
      <c r="U14" s="5">
        <v>763</v>
      </c>
      <c r="V14" s="5">
        <v>791</v>
      </c>
      <c r="W14" s="5">
        <v>764</v>
      </c>
      <c r="X14" s="5">
        <f t="shared" si="7"/>
        <v>839</v>
      </c>
      <c r="Y14" s="5">
        <f t="shared" si="7"/>
        <v>842</v>
      </c>
      <c r="Z14" s="5">
        <f t="shared" si="7"/>
        <v>758</v>
      </c>
      <c r="AA14" s="5">
        <f t="shared" ref="AA14:AB14" si="13">AA19+AA76</f>
        <v>737</v>
      </c>
      <c r="AB14" s="5">
        <f t="shared" si="13"/>
        <v>642</v>
      </c>
      <c r="AC14" s="5">
        <f t="shared" ref="AC14:AD14" si="14">AC19+AC76</f>
        <v>607</v>
      </c>
      <c r="AD14" s="5">
        <f t="shared" si="14"/>
        <v>545</v>
      </c>
      <c r="AE14" s="5">
        <f t="shared" ref="AE14:AF14" si="15">AE19+AE76</f>
        <v>588</v>
      </c>
      <c r="AF14" s="5">
        <f t="shared" si="15"/>
        <v>415</v>
      </c>
      <c r="AG14" s="5">
        <f t="shared" ref="AG14:AH14" si="16">AG19+AG76</f>
        <v>483</v>
      </c>
      <c r="AH14" s="5">
        <f t="shared" si="16"/>
        <v>476</v>
      </c>
      <c r="AI14" s="5">
        <f t="shared" ref="AI14" si="17">AI19+AI76</f>
        <v>507</v>
      </c>
      <c r="AJ14" s="6"/>
    </row>
    <row r="15" spans="1:36" ht="13.5" customHeight="1" x14ac:dyDescent="0.2">
      <c r="A15" s="3"/>
      <c r="D15" s="2"/>
      <c r="E15" s="9">
        <f t="shared" ref="E15:Y15" si="18">SUM(E13:E14)</f>
        <v>1924</v>
      </c>
      <c r="F15" s="9">
        <f t="shared" si="18"/>
        <v>1885</v>
      </c>
      <c r="G15" s="9">
        <f t="shared" si="18"/>
        <v>1946</v>
      </c>
      <c r="H15" s="9">
        <f t="shared" si="18"/>
        <v>2057</v>
      </c>
      <c r="I15" s="9">
        <f t="shared" si="18"/>
        <v>2147</v>
      </c>
      <c r="J15" s="9">
        <f t="shared" si="18"/>
        <v>2177</v>
      </c>
      <c r="K15" s="9">
        <f t="shared" si="18"/>
        <v>2129</v>
      </c>
      <c r="L15" s="9">
        <f t="shared" si="18"/>
        <v>2179</v>
      </c>
      <c r="M15" s="9">
        <f t="shared" si="18"/>
        <v>2214</v>
      </c>
      <c r="N15" s="9">
        <f t="shared" si="18"/>
        <v>2253</v>
      </c>
      <c r="O15" s="9">
        <f t="shared" si="18"/>
        <v>2228</v>
      </c>
      <c r="P15" s="9">
        <f t="shared" si="18"/>
        <v>2312</v>
      </c>
      <c r="Q15" s="9">
        <f t="shared" si="18"/>
        <v>2245</v>
      </c>
      <c r="R15" s="9">
        <f t="shared" si="18"/>
        <v>2337</v>
      </c>
      <c r="S15" s="9">
        <f t="shared" si="18"/>
        <v>2304</v>
      </c>
      <c r="T15" s="9">
        <f t="shared" si="18"/>
        <v>2242</v>
      </c>
      <c r="U15" s="9">
        <f t="shared" si="18"/>
        <v>2213</v>
      </c>
      <c r="V15" s="9">
        <f t="shared" si="18"/>
        <v>2287</v>
      </c>
      <c r="W15" s="9">
        <f t="shared" si="18"/>
        <v>2225</v>
      </c>
      <c r="X15" s="9">
        <f t="shared" si="18"/>
        <v>2315</v>
      </c>
      <c r="Y15" s="9">
        <f t="shared" si="18"/>
        <v>2321</v>
      </c>
      <c r="Z15" s="9">
        <f t="shared" ref="Z15" si="19">SUM(Z13:Z14)</f>
        <v>2222</v>
      </c>
      <c r="AA15" s="9">
        <f t="shared" ref="AA15:AB15" si="20">SUM(AA13:AA14)</f>
        <v>2150</v>
      </c>
      <c r="AB15" s="9">
        <f t="shared" si="20"/>
        <v>1977</v>
      </c>
      <c r="AC15" s="9">
        <f t="shared" ref="AC15:AD15" si="21">SUM(AC13:AC14)</f>
        <v>1948</v>
      </c>
      <c r="AD15" s="9">
        <f t="shared" si="21"/>
        <v>1879</v>
      </c>
      <c r="AE15" s="9">
        <f t="shared" ref="AE15:AF15" si="22">SUM(AE13:AE14)</f>
        <v>1954</v>
      </c>
      <c r="AF15" s="9">
        <f t="shared" si="22"/>
        <v>1654</v>
      </c>
      <c r="AG15" s="9">
        <f t="shared" ref="AG15:AH15" si="23">SUM(AG13:AG14)</f>
        <v>1686</v>
      </c>
      <c r="AH15" s="9">
        <f t="shared" si="23"/>
        <v>1665</v>
      </c>
      <c r="AI15" s="9">
        <f t="shared" ref="AI15" si="24">SUM(AI13:AI14)</f>
        <v>1723</v>
      </c>
      <c r="AJ15" s="6"/>
    </row>
    <row r="16" spans="1:36" ht="13.5" customHeight="1" x14ac:dyDescent="0.2">
      <c r="A16" s="3"/>
      <c r="D16" s="2"/>
      <c r="AJ16" s="6"/>
    </row>
    <row r="17" spans="1:36" ht="13.5" customHeight="1" x14ac:dyDescent="0.2">
      <c r="A17" s="3"/>
      <c r="B17" s="41" t="s">
        <v>25</v>
      </c>
      <c r="C17" s="47"/>
      <c r="D17" s="48"/>
      <c r="E17" s="49"/>
      <c r="F17" s="49"/>
      <c r="G17" s="49"/>
      <c r="H17" s="49"/>
      <c r="I17" s="49"/>
      <c r="J17" s="49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6"/>
    </row>
    <row r="18" spans="1:36" ht="13.5" customHeight="1" x14ac:dyDescent="0.2">
      <c r="A18" s="3"/>
      <c r="D18" s="1" t="s">
        <v>83</v>
      </c>
      <c r="W18" s="1"/>
      <c r="X18" s="9">
        <f t="shared" ref="X18:AC18" si="25">X25</f>
        <v>508</v>
      </c>
      <c r="Y18" s="9">
        <f t="shared" si="25"/>
        <v>504</v>
      </c>
      <c r="Z18" s="9">
        <f t="shared" si="25"/>
        <v>489</v>
      </c>
      <c r="AA18" s="9">
        <f t="shared" si="25"/>
        <v>471</v>
      </c>
      <c r="AB18" s="9">
        <f t="shared" si="25"/>
        <v>451</v>
      </c>
      <c r="AC18" s="9">
        <f t="shared" si="25"/>
        <v>443</v>
      </c>
      <c r="AD18" s="9">
        <f t="shared" ref="AD18:AE18" si="26">AD25</f>
        <v>426</v>
      </c>
      <c r="AE18" s="9">
        <f t="shared" si="26"/>
        <v>410</v>
      </c>
      <c r="AF18" s="9">
        <f t="shared" ref="AF18" si="27">AF25</f>
        <v>395</v>
      </c>
      <c r="AG18" s="9">
        <f t="shared" ref="AG18:AH18" si="28">AG25</f>
        <v>376</v>
      </c>
      <c r="AH18" s="9">
        <f t="shared" si="28"/>
        <v>368</v>
      </c>
      <c r="AI18" s="9">
        <f t="shared" ref="AI18" si="29">AI25</f>
        <v>371</v>
      </c>
      <c r="AJ18" s="6"/>
    </row>
    <row r="19" spans="1:36" ht="13.5" customHeight="1" x14ac:dyDescent="0.2">
      <c r="A19" s="3"/>
      <c r="D19" s="1" t="s">
        <v>85</v>
      </c>
      <c r="W19" s="1"/>
      <c r="X19" s="5">
        <f t="shared" ref="X19:AC19" si="30">X69</f>
        <v>441</v>
      </c>
      <c r="Y19" s="5">
        <f t="shared" si="30"/>
        <v>446</v>
      </c>
      <c r="Z19" s="5">
        <f t="shared" si="30"/>
        <v>457</v>
      </c>
      <c r="AA19" s="5">
        <f t="shared" si="30"/>
        <v>489</v>
      </c>
      <c r="AB19" s="5">
        <f t="shared" si="30"/>
        <v>423</v>
      </c>
      <c r="AC19" s="5">
        <f t="shared" si="30"/>
        <v>419</v>
      </c>
      <c r="AD19" s="5">
        <f t="shared" ref="AD19:AE19" si="31">AD69</f>
        <v>359</v>
      </c>
      <c r="AE19" s="5">
        <f t="shared" si="31"/>
        <v>384</v>
      </c>
      <c r="AF19" s="5">
        <f t="shared" ref="AF19" si="32">AF69</f>
        <v>285</v>
      </c>
      <c r="AG19" s="5">
        <f t="shared" ref="AG19:AH19" si="33">AG69</f>
        <v>324</v>
      </c>
      <c r="AH19" s="5">
        <f t="shared" si="33"/>
        <v>309</v>
      </c>
      <c r="AI19" s="5">
        <f t="shared" ref="AI19" si="34">AI69</f>
        <v>325</v>
      </c>
      <c r="AJ19" s="6"/>
    </row>
    <row r="20" spans="1:36" ht="13.5" customHeight="1" x14ac:dyDescent="0.2">
      <c r="A20" s="3"/>
      <c r="D20" s="2"/>
      <c r="W20" s="1"/>
      <c r="X20" s="9">
        <f t="shared" ref="X20:AC20" si="35">SUM(X18:X19)</f>
        <v>949</v>
      </c>
      <c r="Y20" s="9">
        <f t="shared" si="35"/>
        <v>950</v>
      </c>
      <c r="Z20" s="9">
        <f t="shared" si="35"/>
        <v>946</v>
      </c>
      <c r="AA20" s="9">
        <f t="shared" si="35"/>
        <v>960</v>
      </c>
      <c r="AB20" s="9">
        <f t="shared" si="35"/>
        <v>874</v>
      </c>
      <c r="AC20" s="9">
        <f t="shared" si="35"/>
        <v>862</v>
      </c>
      <c r="AD20" s="9">
        <f t="shared" ref="AD20:AE20" si="36">SUM(AD18:AD19)</f>
        <v>785</v>
      </c>
      <c r="AE20" s="9">
        <f t="shared" si="36"/>
        <v>794</v>
      </c>
      <c r="AF20" s="9">
        <f t="shared" ref="AF20" si="37">SUM(AF18:AF19)</f>
        <v>680</v>
      </c>
      <c r="AG20" s="9">
        <f t="shared" ref="AG20:AH20" si="38">SUM(AG18:AG19)</f>
        <v>700</v>
      </c>
      <c r="AH20" s="9">
        <f t="shared" si="38"/>
        <v>677</v>
      </c>
      <c r="AI20" s="9">
        <f t="shared" ref="AI20" si="39">SUM(AI18:AI19)</f>
        <v>696</v>
      </c>
      <c r="AJ20" s="6"/>
    </row>
    <row r="21" spans="1:36" ht="13.5" customHeight="1" x14ac:dyDescent="0.2">
      <c r="A21" s="3"/>
      <c r="C21" s="8" t="s">
        <v>26</v>
      </c>
      <c r="D21" s="8"/>
      <c r="E21" s="15"/>
      <c r="F21" s="15"/>
      <c r="G21" s="15"/>
      <c r="H21" s="15"/>
      <c r="I21" s="15"/>
      <c r="J21" s="15"/>
      <c r="AJ21" s="6"/>
    </row>
    <row r="22" spans="1:36" ht="13.5" customHeight="1" x14ac:dyDescent="0.2">
      <c r="A22" s="3"/>
      <c r="D22" s="1" t="s">
        <v>27</v>
      </c>
      <c r="W22" s="1"/>
      <c r="X22" s="9">
        <v>470</v>
      </c>
      <c r="Y22" s="9">
        <v>467</v>
      </c>
      <c r="Z22" s="9">
        <v>459</v>
      </c>
      <c r="AA22" s="9">
        <v>449</v>
      </c>
      <c r="AB22" s="9">
        <v>426</v>
      </c>
      <c r="AC22" s="9">
        <v>421</v>
      </c>
      <c r="AD22" s="9">
        <v>407</v>
      </c>
      <c r="AE22" s="9">
        <v>389</v>
      </c>
      <c r="AF22" s="9">
        <v>384</v>
      </c>
      <c r="AG22" s="9">
        <v>366</v>
      </c>
      <c r="AH22" s="9">
        <v>360</v>
      </c>
      <c r="AI22" s="9">
        <v>363</v>
      </c>
      <c r="AJ22" s="6"/>
    </row>
    <row r="23" spans="1:36" ht="13.5" customHeight="1" x14ac:dyDescent="0.2">
      <c r="A23" s="3"/>
      <c r="D23" s="1" t="s">
        <v>28</v>
      </c>
      <c r="W23" s="1"/>
      <c r="X23" s="9">
        <v>20</v>
      </c>
      <c r="Y23" s="9">
        <v>19</v>
      </c>
      <c r="Z23" s="9">
        <v>14</v>
      </c>
      <c r="AA23" s="9">
        <v>10</v>
      </c>
      <c r="AB23" s="9">
        <v>13</v>
      </c>
      <c r="AC23" s="9">
        <v>9</v>
      </c>
      <c r="AD23" s="9">
        <v>6</v>
      </c>
      <c r="AE23" s="9">
        <v>10</v>
      </c>
      <c r="AF23" s="9">
        <v>11</v>
      </c>
      <c r="AG23" s="9">
        <v>10</v>
      </c>
      <c r="AH23" s="9">
        <v>7</v>
      </c>
      <c r="AI23" s="9">
        <v>7</v>
      </c>
      <c r="AJ23" s="6"/>
    </row>
    <row r="24" spans="1:36" ht="13.5" customHeight="1" x14ac:dyDescent="0.2">
      <c r="A24" s="3"/>
      <c r="D24" s="1" t="s">
        <v>29</v>
      </c>
      <c r="W24" s="1"/>
      <c r="X24" s="5">
        <v>18</v>
      </c>
      <c r="Y24" s="5">
        <v>18</v>
      </c>
      <c r="Z24" s="5">
        <v>16</v>
      </c>
      <c r="AA24" s="5">
        <v>12</v>
      </c>
      <c r="AB24" s="5">
        <v>12</v>
      </c>
      <c r="AC24" s="5">
        <v>13</v>
      </c>
      <c r="AD24" s="5">
        <v>13</v>
      </c>
      <c r="AE24" s="5">
        <v>11</v>
      </c>
      <c r="AF24" s="5">
        <v>0</v>
      </c>
      <c r="AG24" s="5">
        <v>0</v>
      </c>
      <c r="AH24" s="5">
        <v>1</v>
      </c>
      <c r="AI24" s="5">
        <v>1</v>
      </c>
      <c r="AJ24" s="6"/>
    </row>
    <row r="25" spans="1:36" ht="13.5" customHeight="1" x14ac:dyDescent="0.2">
      <c r="A25" s="3"/>
      <c r="W25" s="1"/>
      <c r="X25" s="9">
        <f t="shared" ref="X25:AC25" si="40">SUM(X22:X24)</f>
        <v>508</v>
      </c>
      <c r="Y25" s="9">
        <f t="shared" si="40"/>
        <v>504</v>
      </c>
      <c r="Z25" s="9">
        <f t="shared" si="40"/>
        <v>489</v>
      </c>
      <c r="AA25" s="9">
        <f t="shared" si="40"/>
        <v>471</v>
      </c>
      <c r="AB25" s="9">
        <f t="shared" si="40"/>
        <v>451</v>
      </c>
      <c r="AC25" s="9">
        <f t="shared" si="40"/>
        <v>443</v>
      </c>
      <c r="AD25" s="9">
        <f t="shared" ref="AD25:AE25" si="41">SUM(AD22:AD24)</f>
        <v>426</v>
      </c>
      <c r="AE25" s="9">
        <f t="shared" si="41"/>
        <v>410</v>
      </c>
      <c r="AF25" s="9">
        <f t="shared" ref="AF25" si="42">SUM(AF22:AF24)</f>
        <v>395</v>
      </c>
      <c r="AG25" s="9">
        <f t="shared" ref="AG25:AH25" si="43">SUM(AG22:AG24)</f>
        <v>376</v>
      </c>
      <c r="AH25" s="9">
        <f t="shared" si="43"/>
        <v>368</v>
      </c>
      <c r="AI25" s="9">
        <f t="shared" ref="AI25" si="44">SUM(AI22:AI24)</f>
        <v>371</v>
      </c>
      <c r="AJ25" s="6"/>
    </row>
    <row r="26" spans="1:36" ht="13.5" customHeight="1" x14ac:dyDescent="0.2">
      <c r="A26" s="3"/>
      <c r="C26" s="8" t="s">
        <v>30</v>
      </c>
      <c r="AJ26" s="6"/>
    </row>
    <row r="27" spans="1:36" ht="13.5" customHeight="1" x14ac:dyDescent="0.2">
      <c r="A27" s="3"/>
      <c r="D27" s="1" t="s">
        <v>31</v>
      </c>
      <c r="W27" s="1"/>
      <c r="X27" s="16">
        <v>28</v>
      </c>
      <c r="Y27" s="16">
        <v>30</v>
      </c>
      <c r="Z27" s="16">
        <v>33</v>
      </c>
      <c r="AA27" s="16">
        <v>31</v>
      </c>
      <c r="AB27" s="16">
        <v>31</v>
      </c>
      <c r="AC27" s="16">
        <v>25</v>
      </c>
      <c r="AD27" s="16">
        <v>24</v>
      </c>
      <c r="AE27" s="16">
        <v>26</v>
      </c>
      <c r="AF27" s="16">
        <v>24</v>
      </c>
      <c r="AG27" s="16">
        <v>27</v>
      </c>
      <c r="AH27" s="16">
        <v>26</v>
      </c>
      <c r="AI27" s="16">
        <v>27</v>
      </c>
      <c r="AJ27" s="6"/>
    </row>
    <row r="28" spans="1:36" ht="13.5" customHeight="1" x14ac:dyDescent="0.2">
      <c r="A28" s="3"/>
      <c r="D28" s="1" t="s">
        <v>32</v>
      </c>
      <c r="W28" s="1"/>
      <c r="X28" s="16">
        <v>43</v>
      </c>
      <c r="Y28" s="16">
        <v>49</v>
      </c>
      <c r="Z28" s="16">
        <v>44</v>
      </c>
      <c r="AA28" s="16">
        <v>52</v>
      </c>
      <c r="AB28" s="16">
        <v>47</v>
      </c>
      <c r="AC28" s="16">
        <v>48</v>
      </c>
      <c r="AD28" s="16">
        <v>47</v>
      </c>
      <c r="AE28" s="16">
        <v>41</v>
      </c>
      <c r="AF28" s="16">
        <v>46</v>
      </c>
      <c r="AG28" s="16">
        <v>51</v>
      </c>
      <c r="AH28" s="16">
        <v>56</v>
      </c>
      <c r="AI28" s="16">
        <v>55</v>
      </c>
      <c r="AJ28" s="6"/>
    </row>
    <row r="29" spans="1:36" ht="13.5" customHeight="1" x14ac:dyDescent="0.2">
      <c r="A29" s="3"/>
      <c r="D29" s="1" t="s">
        <v>33</v>
      </c>
      <c r="W29" s="1"/>
      <c r="X29" s="16">
        <v>80</v>
      </c>
      <c r="Y29" s="16">
        <v>68</v>
      </c>
      <c r="Z29" s="16">
        <v>76</v>
      </c>
      <c r="AA29" s="16">
        <v>70</v>
      </c>
      <c r="AB29" s="16">
        <v>80</v>
      </c>
      <c r="AC29" s="16">
        <v>95</v>
      </c>
      <c r="AD29" s="16">
        <v>97</v>
      </c>
      <c r="AE29" s="16">
        <v>93</v>
      </c>
      <c r="AF29" s="16">
        <v>79</v>
      </c>
      <c r="AG29" s="16">
        <v>66</v>
      </c>
      <c r="AH29" s="16">
        <v>67</v>
      </c>
      <c r="AI29" s="16">
        <v>67</v>
      </c>
      <c r="AJ29" s="6"/>
    </row>
    <row r="30" spans="1:36" ht="13.5" customHeight="1" x14ac:dyDescent="0.2">
      <c r="A30" s="3"/>
      <c r="D30" s="1" t="s">
        <v>34</v>
      </c>
      <c r="W30" s="1"/>
      <c r="X30" s="16">
        <v>3</v>
      </c>
      <c r="Y30" s="16">
        <v>3</v>
      </c>
      <c r="Z30" s="16">
        <v>1</v>
      </c>
      <c r="AA30" s="16">
        <v>2</v>
      </c>
      <c r="AB30" s="16">
        <v>1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2</v>
      </c>
      <c r="AJ30" s="6"/>
    </row>
    <row r="31" spans="1:36" ht="13.5" customHeight="1" x14ac:dyDescent="0.2">
      <c r="A31" s="3"/>
      <c r="D31" s="1" t="s">
        <v>35</v>
      </c>
      <c r="W31" s="1"/>
      <c r="X31" s="16">
        <v>23</v>
      </c>
      <c r="Y31" s="16">
        <v>29</v>
      </c>
      <c r="Z31" s="16">
        <v>24</v>
      </c>
      <c r="AA31" s="16">
        <v>15</v>
      </c>
      <c r="AB31" s="16">
        <v>7</v>
      </c>
      <c r="AC31" s="16">
        <v>5</v>
      </c>
      <c r="AD31" s="16">
        <v>2</v>
      </c>
      <c r="AE31" s="16">
        <v>1</v>
      </c>
      <c r="AF31" s="16">
        <v>0</v>
      </c>
      <c r="AG31" s="16">
        <v>0</v>
      </c>
      <c r="AH31" s="16">
        <v>0</v>
      </c>
      <c r="AI31" s="16">
        <v>0</v>
      </c>
      <c r="AJ31" s="6"/>
    </row>
    <row r="32" spans="1:36" ht="13.5" customHeight="1" x14ac:dyDescent="0.2">
      <c r="A32" s="3"/>
      <c r="D32" s="1" t="s">
        <v>36</v>
      </c>
      <c r="W32" s="1"/>
      <c r="X32" s="17">
        <v>7</v>
      </c>
      <c r="Y32" s="17">
        <v>2</v>
      </c>
      <c r="Z32" s="17">
        <v>2</v>
      </c>
      <c r="AA32" s="17">
        <v>2</v>
      </c>
      <c r="AB32" s="17">
        <v>2</v>
      </c>
      <c r="AC32" s="17">
        <v>0</v>
      </c>
      <c r="AD32" s="17">
        <v>1</v>
      </c>
      <c r="AE32" s="17">
        <v>4</v>
      </c>
      <c r="AF32" s="17">
        <v>0</v>
      </c>
      <c r="AG32" s="17">
        <v>0</v>
      </c>
      <c r="AH32" s="17">
        <v>0</v>
      </c>
      <c r="AI32" s="17">
        <v>0</v>
      </c>
      <c r="AJ32" s="6"/>
    </row>
    <row r="33" spans="1:36" ht="13.5" customHeight="1" x14ac:dyDescent="0.2">
      <c r="A33" s="3"/>
      <c r="D33" s="2"/>
      <c r="W33" s="1"/>
      <c r="X33" s="16">
        <f t="shared" ref="X33:AC33" si="45">SUM(X27:X32)</f>
        <v>184</v>
      </c>
      <c r="Y33" s="16">
        <f t="shared" si="45"/>
        <v>181</v>
      </c>
      <c r="Z33" s="16">
        <f t="shared" si="45"/>
        <v>180</v>
      </c>
      <c r="AA33" s="16">
        <f t="shared" si="45"/>
        <v>172</v>
      </c>
      <c r="AB33" s="16">
        <f t="shared" si="45"/>
        <v>168</v>
      </c>
      <c r="AC33" s="16">
        <f t="shared" si="45"/>
        <v>173</v>
      </c>
      <c r="AD33" s="16">
        <f t="shared" ref="AD33:AE33" si="46">SUM(AD27:AD32)</f>
        <v>171</v>
      </c>
      <c r="AE33" s="16">
        <f t="shared" si="46"/>
        <v>165</v>
      </c>
      <c r="AF33" s="16">
        <f t="shared" ref="AF33" si="47">SUM(AF27:AF32)</f>
        <v>149</v>
      </c>
      <c r="AG33" s="16">
        <f t="shared" ref="AG33:AH33" si="48">SUM(AG27:AG32)</f>
        <v>144</v>
      </c>
      <c r="AH33" s="16">
        <f t="shared" si="48"/>
        <v>149</v>
      </c>
      <c r="AI33" s="16">
        <f t="shared" ref="AI33" si="49">SUM(AI27:AI32)</f>
        <v>151</v>
      </c>
      <c r="AJ33" s="6"/>
    </row>
    <row r="34" spans="1:36" ht="13.5" customHeight="1" x14ac:dyDescent="0.2">
      <c r="A34" s="3"/>
      <c r="C34" s="8" t="s">
        <v>37</v>
      </c>
      <c r="W34" s="1"/>
      <c r="AJ34" s="6"/>
    </row>
    <row r="35" spans="1:36" ht="13.5" customHeight="1" x14ac:dyDescent="0.2">
      <c r="A35" s="3"/>
      <c r="D35" s="1" t="s">
        <v>31</v>
      </c>
      <c r="W35" s="1"/>
      <c r="X35" s="16">
        <v>100</v>
      </c>
      <c r="Y35" s="16">
        <v>108</v>
      </c>
      <c r="Z35" s="16">
        <v>104</v>
      </c>
      <c r="AA35" s="16">
        <v>106</v>
      </c>
      <c r="AB35" s="16">
        <v>101</v>
      </c>
      <c r="AC35" s="16">
        <v>98</v>
      </c>
      <c r="AD35" s="16">
        <v>94</v>
      </c>
      <c r="AE35" s="16">
        <v>88</v>
      </c>
      <c r="AF35" s="16">
        <v>93</v>
      </c>
      <c r="AG35" s="16">
        <v>92</v>
      </c>
      <c r="AH35" s="16">
        <v>89</v>
      </c>
      <c r="AI35" s="16">
        <v>86</v>
      </c>
      <c r="AJ35" s="6"/>
    </row>
    <row r="36" spans="1:36" ht="13.5" customHeight="1" x14ac:dyDescent="0.2">
      <c r="A36" s="3"/>
      <c r="D36" s="1" t="s">
        <v>32</v>
      </c>
      <c r="W36" s="1"/>
      <c r="X36" s="16">
        <v>124</v>
      </c>
      <c r="Y36" s="16">
        <v>129</v>
      </c>
      <c r="Z36" s="16">
        <v>118</v>
      </c>
      <c r="AA36" s="16">
        <v>113</v>
      </c>
      <c r="AB36" s="16">
        <v>99</v>
      </c>
      <c r="AC36" s="16">
        <v>93</v>
      </c>
      <c r="AD36" s="16">
        <v>84</v>
      </c>
      <c r="AE36" s="16">
        <v>73</v>
      </c>
      <c r="AF36" s="16">
        <v>72</v>
      </c>
      <c r="AG36" s="16">
        <v>66</v>
      </c>
      <c r="AH36" s="16">
        <v>73</v>
      </c>
      <c r="AI36" s="16">
        <v>78</v>
      </c>
      <c r="AJ36" s="6"/>
    </row>
    <row r="37" spans="1:36" ht="13.5" customHeight="1" x14ac:dyDescent="0.2">
      <c r="A37" s="3"/>
      <c r="D37" s="1" t="s">
        <v>33</v>
      </c>
      <c r="W37" s="1"/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6"/>
    </row>
    <row r="38" spans="1:36" ht="13.5" customHeight="1" x14ac:dyDescent="0.2">
      <c r="A38" s="3"/>
      <c r="D38" s="1" t="s">
        <v>34</v>
      </c>
      <c r="W38" s="1"/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6"/>
    </row>
    <row r="39" spans="1:36" ht="13.5" customHeight="1" x14ac:dyDescent="0.2">
      <c r="A39" s="3"/>
      <c r="D39" s="1" t="s">
        <v>35</v>
      </c>
      <c r="W39" s="1"/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6"/>
    </row>
    <row r="40" spans="1:36" ht="13.5" customHeight="1" x14ac:dyDescent="0.2">
      <c r="A40" s="3"/>
      <c r="D40" s="1" t="s">
        <v>38</v>
      </c>
      <c r="W40" s="1"/>
      <c r="X40" s="17">
        <v>3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6"/>
    </row>
    <row r="41" spans="1:36" ht="13.5" customHeight="1" x14ac:dyDescent="0.2">
      <c r="A41" s="3"/>
      <c r="D41" s="2"/>
      <c r="W41" s="1"/>
      <c r="X41" s="16">
        <f t="shared" ref="X41:AC41" si="50">SUM(X35:X40)</f>
        <v>227</v>
      </c>
      <c r="Y41" s="16">
        <f t="shared" si="50"/>
        <v>237</v>
      </c>
      <c r="Z41" s="16">
        <f t="shared" si="50"/>
        <v>222</v>
      </c>
      <c r="AA41" s="16">
        <f t="shared" si="50"/>
        <v>219</v>
      </c>
      <c r="AB41" s="16">
        <f t="shared" si="50"/>
        <v>200</v>
      </c>
      <c r="AC41" s="16">
        <f t="shared" si="50"/>
        <v>191</v>
      </c>
      <c r="AD41" s="16">
        <f t="shared" ref="AD41:AE41" si="51">SUM(AD35:AD40)</f>
        <v>178</v>
      </c>
      <c r="AE41" s="16">
        <f t="shared" si="51"/>
        <v>161</v>
      </c>
      <c r="AF41" s="16">
        <f t="shared" ref="AF41" si="52">SUM(AF35:AF40)</f>
        <v>165</v>
      </c>
      <c r="AG41" s="16">
        <f t="shared" ref="AG41:AH41" si="53">SUM(AG35:AG40)</f>
        <v>158</v>
      </c>
      <c r="AH41" s="16">
        <f t="shared" si="53"/>
        <v>162</v>
      </c>
      <c r="AI41" s="16">
        <f t="shared" ref="AI41" si="54">SUM(AI35:AI40)</f>
        <v>164</v>
      </c>
      <c r="AJ41" s="6"/>
    </row>
    <row r="42" spans="1:36" ht="13.5" customHeight="1" x14ac:dyDescent="0.2">
      <c r="A42" s="3"/>
      <c r="C42" s="8" t="s">
        <v>39</v>
      </c>
      <c r="W42" s="1"/>
      <c r="AJ42" s="6"/>
    </row>
    <row r="43" spans="1:36" ht="13.5" customHeight="1" x14ac:dyDescent="0.2">
      <c r="A43" s="3"/>
      <c r="D43" s="1" t="s">
        <v>31</v>
      </c>
      <c r="W43" s="1"/>
      <c r="X43" s="16">
        <v>1</v>
      </c>
      <c r="Y43" s="16">
        <v>0</v>
      </c>
      <c r="Z43" s="16">
        <v>0</v>
      </c>
      <c r="AA43" s="16">
        <v>0</v>
      </c>
      <c r="AB43" s="16">
        <v>1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6"/>
    </row>
    <row r="44" spans="1:36" ht="13.5" customHeight="1" x14ac:dyDescent="0.2">
      <c r="A44" s="3"/>
      <c r="D44" s="1" t="s">
        <v>32</v>
      </c>
      <c r="W44" s="1"/>
      <c r="X44" s="16">
        <v>6</v>
      </c>
      <c r="Y44" s="16">
        <v>4</v>
      </c>
      <c r="Z44" s="16">
        <v>3</v>
      </c>
      <c r="AA44" s="16">
        <v>2</v>
      </c>
      <c r="AB44" s="16">
        <v>3</v>
      </c>
      <c r="AC44" s="16">
        <v>2</v>
      </c>
      <c r="AD44" s="16">
        <v>2</v>
      </c>
      <c r="AE44" s="16">
        <v>5</v>
      </c>
      <c r="AF44" s="16">
        <v>8</v>
      </c>
      <c r="AG44" s="16">
        <v>13</v>
      </c>
      <c r="AH44" s="16">
        <v>2</v>
      </c>
      <c r="AI44" s="16">
        <v>5</v>
      </c>
      <c r="AJ44" s="6"/>
    </row>
    <row r="45" spans="1:36" ht="13.5" customHeight="1" x14ac:dyDescent="0.2">
      <c r="A45" s="3"/>
      <c r="D45" s="1" t="s">
        <v>33</v>
      </c>
      <c r="W45" s="1"/>
      <c r="X45" s="16">
        <v>52</v>
      </c>
      <c r="Y45" s="16">
        <v>45</v>
      </c>
      <c r="Z45" s="16">
        <v>54</v>
      </c>
      <c r="AA45" s="16">
        <v>56</v>
      </c>
      <c r="AB45" s="16">
        <v>54</v>
      </c>
      <c r="AC45" s="16">
        <v>55</v>
      </c>
      <c r="AD45" s="16">
        <v>56</v>
      </c>
      <c r="AE45" s="16">
        <v>58</v>
      </c>
      <c r="AF45" s="16">
        <v>62</v>
      </c>
      <c r="AG45" s="16">
        <v>51</v>
      </c>
      <c r="AH45" s="16">
        <v>47</v>
      </c>
      <c r="AI45" s="16">
        <v>43</v>
      </c>
      <c r="AJ45" s="6"/>
    </row>
    <row r="46" spans="1:36" ht="13.5" customHeight="1" x14ac:dyDescent="0.2">
      <c r="A46" s="3"/>
      <c r="D46" s="1" t="s">
        <v>34</v>
      </c>
      <c r="W46" s="1"/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6"/>
    </row>
    <row r="47" spans="1:36" ht="13.5" customHeight="1" x14ac:dyDescent="0.2">
      <c r="A47" s="3"/>
      <c r="D47" s="1" t="s">
        <v>35</v>
      </c>
      <c r="W47" s="1"/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6"/>
    </row>
    <row r="48" spans="1:36" ht="13.5" customHeight="1" x14ac:dyDescent="0.2">
      <c r="A48" s="3"/>
      <c r="D48" s="1" t="s">
        <v>38</v>
      </c>
      <c r="W48" s="1"/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6"/>
    </row>
    <row r="49" spans="1:38" ht="13.5" customHeight="1" x14ac:dyDescent="0.2">
      <c r="A49" s="3"/>
      <c r="D49" s="2"/>
      <c r="W49" s="1"/>
      <c r="X49" s="16">
        <f t="shared" ref="X49:AC49" si="55">SUM(X43:X48)</f>
        <v>59</v>
      </c>
      <c r="Y49" s="16">
        <f t="shared" si="55"/>
        <v>49</v>
      </c>
      <c r="Z49" s="16">
        <f t="shared" si="55"/>
        <v>57</v>
      </c>
      <c r="AA49" s="16">
        <f t="shared" si="55"/>
        <v>58</v>
      </c>
      <c r="AB49" s="16">
        <f t="shared" si="55"/>
        <v>58</v>
      </c>
      <c r="AC49" s="16">
        <f t="shared" si="55"/>
        <v>57</v>
      </c>
      <c r="AD49" s="16">
        <f t="shared" ref="AD49:AE49" si="56">SUM(AD43:AD48)</f>
        <v>58</v>
      </c>
      <c r="AE49" s="16">
        <f t="shared" si="56"/>
        <v>63</v>
      </c>
      <c r="AF49" s="16">
        <f t="shared" ref="AF49" si="57">SUM(AF43:AF48)</f>
        <v>70</v>
      </c>
      <c r="AG49" s="16">
        <f t="shared" ref="AG49:AH49" si="58">SUM(AG43:AG48)</f>
        <v>64</v>
      </c>
      <c r="AH49" s="16">
        <f t="shared" si="58"/>
        <v>49</v>
      </c>
      <c r="AI49" s="16">
        <f t="shared" ref="AI49" si="59">SUM(AI43:AI48)</f>
        <v>48</v>
      </c>
      <c r="AJ49" s="6"/>
    </row>
    <row r="50" spans="1:38" ht="13.5" customHeight="1" x14ac:dyDescent="0.2">
      <c r="A50" s="3"/>
      <c r="C50" s="8" t="s">
        <v>40</v>
      </c>
      <c r="W50" s="1"/>
      <c r="AJ50" s="6"/>
    </row>
    <row r="51" spans="1:38" ht="13.5" customHeight="1" x14ac:dyDescent="0.2">
      <c r="A51" s="3"/>
      <c r="D51" s="1" t="s">
        <v>81</v>
      </c>
      <c r="W51" s="1"/>
      <c r="X51" s="9">
        <v>161</v>
      </c>
      <c r="Y51" s="9">
        <v>159</v>
      </c>
      <c r="Z51" s="9">
        <v>153</v>
      </c>
      <c r="AA51" s="9">
        <v>153</v>
      </c>
      <c r="AB51" s="9">
        <v>140</v>
      </c>
      <c r="AC51" s="9">
        <v>135</v>
      </c>
      <c r="AD51" s="9">
        <v>128</v>
      </c>
      <c r="AE51" s="9">
        <v>116</v>
      </c>
      <c r="AF51" s="9">
        <v>118</v>
      </c>
      <c r="AG51" s="9">
        <v>114</v>
      </c>
      <c r="AH51" s="9">
        <v>109</v>
      </c>
      <c r="AI51" s="9">
        <v>112</v>
      </c>
      <c r="AJ51" s="6"/>
    </row>
    <row r="52" spans="1:38" ht="13.5" customHeight="1" x14ac:dyDescent="0.2">
      <c r="A52" s="3"/>
      <c r="D52" s="1" t="s">
        <v>82</v>
      </c>
      <c r="W52" s="1"/>
      <c r="X52" s="5">
        <v>125</v>
      </c>
      <c r="Y52" s="5">
        <v>127</v>
      </c>
      <c r="Z52" s="5">
        <v>126</v>
      </c>
      <c r="AA52" s="5">
        <v>124</v>
      </c>
      <c r="AB52" s="5">
        <v>118</v>
      </c>
      <c r="AC52" s="5">
        <v>113</v>
      </c>
      <c r="AD52" s="5">
        <v>108</v>
      </c>
      <c r="AE52" s="5">
        <v>108</v>
      </c>
      <c r="AF52" s="5">
        <v>117</v>
      </c>
      <c r="AG52" s="5">
        <v>108</v>
      </c>
      <c r="AH52" s="5">
        <v>102</v>
      </c>
      <c r="AI52" s="5">
        <v>100</v>
      </c>
      <c r="AJ52" s="6"/>
    </row>
    <row r="53" spans="1:38" ht="13.5" customHeight="1" x14ac:dyDescent="0.2">
      <c r="A53" s="3"/>
      <c r="D53" s="2"/>
      <c r="W53" s="1"/>
      <c r="X53" s="9">
        <f t="shared" ref="X53:AC53" si="60">SUM(X51:X52)</f>
        <v>286</v>
      </c>
      <c r="Y53" s="9">
        <f t="shared" si="60"/>
        <v>286</v>
      </c>
      <c r="Z53" s="9">
        <f t="shared" si="60"/>
        <v>279</v>
      </c>
      <c r="AA53" s="9">
        <f t="shared" si="60"/>
        <v>277</v>
      </c>
      <c r="AB53" s="9">
        <f t="shared" si="60"/>
        <v>258</v>
      </c>
      <c r="AC53" s="9">
        <f t="shared" si="60"/>
        <v>248</v>
      </c>
      <c r="AD53" s="9">
        <f t="shared" ref="AD53:AE53" si="61">SUM(AD51:AD52)</f>
        <v>236</v>
      </c>
      <c r="AE53" s="9">
        <f t="shared" si="61"/>
        <v>224</v>
      </c>
      <c r="AF53" s="9">
        <f t="shared" ref="AF53" si="62">SUM(AF51:AF52)</f>
        <v>235</v>
      </c>
      <c r="AG53" s="9">
        <f t="shared" ref="AG53:AH53" si="63">SUM(AG51:AG52)</f>
        <v>222</v>
      </c>
      <c r="AH53" s="9">
        <f t="shared" si="63"/>
        <v>211</v>
      </c>
      <c r="AI53" s="9">
        <f t="shared" ref="AI53" si="64">SUM(AI51:AI52)</f>
        <v>212</v>
      </c>
      <c r="AJ53" s="6"/>
      <c r="AL53" s="82"/>
    </row>
    <row r="54" spans="1:38" ht="13.5" customHeight="1" x14ac:dyDescent="0.2">
      <c r="A54" s="3"/>
      <c r="C54" s="8" t="s">
        <v>78</v>
      </c>
      <c r="W54" s="1"/>
      <c r="AJ54" s="6"/>
    </row>
    <row r="55" spans="1:38" ht="13.5" customHeight="1" x14ac:dyDescent="0.2">
      <c r="A55" s="3"/>
      <c r="D55" s="1" t="s">
        <v>79</v>
      </c>
      <c r="W55" s="1"/>
      <c r="X55" s="9">
        <v>3</v>
      </c>
      <c r="Y55" s="9">
        <v>5</v>
      </c>
      <c r="Z55" s="9">
        <v>8</v>
      </c>
      <c r="AA55" s="9">
        <v>9</v>
      </c>
      <c r="AB55" s="9">
        <v>8</v>
      </c>
      <c r="AC55" s="9">
        <v>8</v>
      </c>
      <c r="AD55" s="9">
        <v>9</v>
      </c>
      <c r="AE55" s="9">
        <v>14</v>
      </c>
      <c r="AF55" s="9">
        <v>14</v>
      </c>
      <c r="AG55" s="9">
        <v>11</v>
      </c>
      <c r="AH55" s="9">
        <v>8</v>
      </c>
      <c r="AI55" s="9">
        <v>11</v>
      </c>
      <c r="AJ55" s="6"/>
    </row>
    <row r="56" spans="1:38" ht="13.5" customHeight="1" x14ac:dyDescent="0.2">
      <c r="A56" s="3"/>
      <c r="D56" s="1" t="s">
        <v>43</v>
      </c>
      <c r="W56" s="1"/>
      <c r="X56" s="9">
        <v>4</v>
      </c>
      <c r="Y56" s="9">
        <v>3</v>
      </c>
      <c r="Z56" s="9">
        <v>3</v>
      </c>
      <c r="AA56" s="9">
        <v>3</v>
      </c>
      <c r="AB56" s="9">
        <v>3</v>
      </c>
      <c r="AC56" s="9">
        <v>3</v>
      </c>
      <c r="AD56" s="9">
        <v>2</v>
      </c>
      <c r="AE56" s="9">
        <v>4</v>
      </c>
      <c r="AF56" s="9">
        <v>6</v>
      </c>
      <c r="AG56" s="9">
        <v>7</v>
      </c>
      <c r="AH56" s="9">
        <v>6</v>
      </c>
      <c r="AI56" s="9">
        <v>6</v>
      </c>
      <c r="AJ56" s="6"/>
    </row>
    <row r="57" spans="1:38" ht="13.5" customHeight="1" x14ac:dyDescent="0.2">
      <c r="A57" s="3"/>
      <c r="D57" s="1" t="s">
        <v>46</v>
      </c>
      <c r="W57" s="1"/>
      <c r="X57" s="9">
        <v>1</v>
      </c>
      <c r="Y57" s="9">
        <v>1</v>
      </c>
      <c r="Z57" s="9">
        <v>1</v>
      </c>
      <c r="AA57" s="9">
        <v>1</v>
      </c>
      <c r="AB57" s="9">
        <v>1</v>
      </c>
      <c r="AC57" s="9">
        <v>1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6"/>
    </row>
    <row r="58" spans="1:38" ht="13.5" customHeight="1" x14ac:dyDescent="0.2">
      <c r="A58" s="3"/>
      <c r="D58" s="1" t="s">
        <v>44</v>
      </c>
      <c r="W58" s="1"/>
      <c r="X58" s="9">
        <v>37</v>
      </c>
      <c r="Y58" s="9">
        <v>36</v>
      </c>
      <c r="Z58" s="9">
        <v>37</v>
      </c>
      <c r="AA58" s="9">
        <v>36</v>
      </c>
      <c r="AB58" s="9">
        <v>35</v>
      </c>
      <c r="AC58" s="9">
        <v>37</v>
      </c>
      <c r="AD58" s="9">
        <v>38</v>
      </c>
      <c r="AE58" s="9">
        <v>37</v>
      </c>
      <c r="AF58" s="9">
        <v>41</v>
      </c>
      <c r="AG58" s="9">
        <v>40</v>
      </c>
      <c r="AH58" s="9">
        <v>40</v>
      </c>
      <c r="AI58" s="9">
        <v>37</v>
      </c>
      <c r="AJ58" s="6"/>
    </row>
    <row r="59" spans="1:38" ht="13.5" customHeight="1" x14ac:dyDescent="0.2">
      <c r="A59" s="3"/>
      <c r="D59" s="1" t="s">
        <v>42</v>
      </c>
      <c r="W59" s="1"/>
      <c r="X59" s="9">
        <v>24</v>
      </c>
      <c r="Y59" s="9">
        <v>24</v>
      </c>
      <c r="Z59" s="9">
        <v>25</v>
      </c>
      <c r="AA59" s="9">
        <v>26</v>
      </c>
      <c r="AB59" s="9">
        <v>20</v>
      </c>
      <c r="AC59" s="9">
        <v>19</v>
      </c>
      <c r="AD59" s="9">
        <v>18</v>
      </c>
      <c r="AE59" s="9">
        <v>17</v>
      </c>
      <c r="AF59" s="9">
        <v>17</v>
      </c>
      <c r="AG59" s="9">
        <v>16</v>
      </c>
      <c r="AH59" s="9">
        <v>15</v>
      </c>
      <c r="AI59" s="9">
        <v>15</v>
      </c>
      <c r="AJ59" s="6"/>
    </row>
    <row r="60" spans="1:38" ht="13.5" customHeight="1" x14ac:dyDescent="0.2">
      <c r="A60" s="3"/>
      <c r="D60" s="1" t="s">
        <v>45</v>
      </c>
      <c r="W60" s="1"/>
      <c r="X60" s="9">
        <v>2</v>
      </c>
      <c r="Y60" s="9">
        <v>2</v>
      </c>
      <c r="Z60" s="9">
        <v>2</v>
      </c>
      <c r="AA60" s="9">
        <v>2</v>
      </c>
      <c r="AB60" s="9">
        <v>2</v>
      </c>
      <c r="AC60" s="9">
        <v>2</v>
      </c>
      <c r="AD60" s="9">
        <v>2</v>
      </c>
      <c r="AE60" s="9">
        <v>2</v>
      </c>
      <c r="AF60" s="9">
        <v>1</v>
      </c>
      <c r="AG60" s="9">
        <v>1</v>
      </c>
      <c r="AH60" s="9">
        <v>1</v>
      </c>
      <c r="AI60" s="9">
        <v>1</v>
      </c>
      <c r="AJ60" s="6"/>
    </row>
    <row r="61" spans="1:38" ht="13.5" customHeight="1" x14ac:dyDescent="0.2">
      <c r="A61" s="3"/>
      <c r="D61" s="1" t="s">
        <v>41</v>
      </c>
      <c r="W61" s="1"/>
      <c r="X61" s="9">
        <v>212</v>
      </c>
      <c r="Y61" s="9">
        <v>211</v>
      </c>
      <c r="Z61" s="9">
        <v>200</v>
      </c>
      <c r="AA61" s="9">
        <v>200</v>
      </c>
      <c r="AB61" s="9">
        <v>186</v>
      </c>
      <c r="AC61" s="9">
        <v>174</v>
      </c>
      <c r="AD61" s="9">
        <v>164</v>
      </c>
      <c r="AE61" s="9">
        <v>146</v>
      </c>
      <c r="AF61" s="9">
        <v>148</v>
      </c>
      <c r="AG61" s="9">
        <v>141</v>
      </c>
      <c r="AH61" s="9">
        <v>134</v>
      </c>
      <c r="AI61" s="9">
        <v>135</v>
      </c>
      <c r="AJ61" s="6"/>
    </row>
    <row r="62" spans="1:38" ht="13.5" customHeight="1" x14ac:dyDescent="0.2">
      <c r="A62" s="3"/>
      <c r="D62" s="1" t="s">
        <v>80</v>
      </c>
      <c r="W62" s="1"/>
      <c r="X62" s="9">
        <v>0</v>
      </c>
      <c r="Y62" s="9">
        <v>0</v>
      </c>
      <c r="Z62" s="9">
        <v>0</v>
      </c>
      <c r="AA62" s="9">
        <v>0</v>
      </c>
      <c r="AB62" s="9">
        <v>1</v>
      </c>
      <c r="AC62" s="9">
        <v>2</v>
      </c>
      <c r="AD62" s="9">
        <v>2</v>
      </c>
      <c r="AE62" s="9">
        <v>1</v>
      </c>
      <c r="AF62" s="9">
        <v>4</v>
      </c>
      <c r="AG62" s="9">
        <v>4</v>
      </c>
      <c r="AH62" s="9">
        <v>4</v>
      </c>
      <c r="AI62" s="9">
        <v>2</v>
      </c>
      <c r="AJ62" s="6"/>
    </row>
    <row r="63" spans="1:38" ht="13.5" customHeight="1" x14ac:dyDescent="0.2">
      <c r="A63" s="3"/>
      <c r="D63" s="1" t="s">
        <v>47</v>
      </c>
      <c r="W63" s="1"/>
      <c r="X63" s="5">
        <v>3</v>
      </c>
      <c r="Y63" s="5">
        <v>4</v>
      </c>
      <c r="Z63" s="5">
        <v>3</v>
      </c>
      <c r="AA63" s="5">
        <v>0</v>
      </c>
      <c r="AB63" s="5">
        <v>2</v>
      </c>
      <c r="AC63" s="5">
        <v>2</v>
      </c>
      <c r="AD63" s="5">
        <v>1</v>
      </c>
      <c r="AE63" s="5">
        <v>3</v>
      </c>
      <c r="AF63" s="5">
        <v>4</v>
      </c>
      <c r="AG63" s="5">
        <v>2</v>
      </c>
      <c r="AH63" s="5">
        <v>3</v>
      </c>
      <c r="AI63" s="5">
        <v>5</v>
      </c>
      <c r="AJ63" s="6"/>
    </row>
    <row r="64" spans="1:38" ht="13.5" customHeight="1" x14ac:dyDescent="0.2">
      <c r="A64" s="3"/>
      <c r="D64" s="2"/>
      <c r="W64" s="1"/>
      <c r="X64" s="9">
        <f t="shared" ref="X64:AC64" si="65">SUM(X55:X63)</f>
        <v>286</v>
      </c>
      <c r="Y64" s="9">
        <f t="shared" si="65"/>
        <v>286</v>
      </c>
      <c r="Z64" s="9">
        <f t="shared" si="65"/>
        <v>279</v>
      </c>
      <c r="AA64" s="9">
        <f t="shared" si="65"/>
        <v>277</v>
      </c>
      <c r="AB64" s="9">
        <f t="shared" si="65"/>
        <v>258</v>
      </c>
      <c r="AC64" s="9">
        <f t="shared" si="65"/>
        <v>248</v>
      </c>
      <c r="AD64" s="9">
        <f t="shared" ref="AD64:AE64" si="66">SUM(AD55:AD63)</f>
        <v>236</v>
      </c>
      <c r="AE64" s="9">
        <f t="shared" si="66"/>
        <v>224</v>
      </c>
      <c r="AF64" s="9">
        <f t="shared" ref="AF64" si="67">SUM(AF55:AF63)</f>
        <v>235</v>
      </c>
      <c r="AG64" s="9">
        <f t="shared" ref="AG64:AH64" si="68">SUM(AG55:AG63)</f>
        <v>222</v>
      </c>
      <c r="AH64" s="9">
        <f t="shared" si="68"/>
        <v>211</v>
      </c>
      <c r="AI64" s="9">
        <f t="shared" ref="AI64" si="69">SUM(AI55:AI63)</f>
        <v>212</v>
      </c>
      <c r="AJ64" s="6"/>
    </row>
    <row r="65" spans="1:38" ht="13.5" customHeight="1" x14ac:dyDescent="0.2">
      <c r="A65" s="3"/>
      <c r="C65" s="8" t="s">
        <v>48</v>
      </c>
      <c r="D65" s="8"/>
      <c r="W65" s="1"/>
      <c r="AJ65" s="6"/>
    </row>
    <row r="66" spans="1:38" ht="13.5" customHeight="1" x14ac:dyDescent="0.2">
      <c r="A66" s="3"/>
      <c r="D66" s="1" t="s">
        <v>27</v>
      </c>
      <c r="W66" s="1"/>
      <c r="X66" s="9">
        <v>403</v>
      </c>
      <c r="Y66" s="9">
        <v>420</v>
      </c>
      <c r="Z66" s="9">
        <v>432</v>
      </c>
      <c r="AA66" s="9">
        <v>463</v>
      </c>
      <c r="AB66" s="9">
        <v>392</v>
      </c>
      <c r="AC66" s="9">
        <v>384</v>
      </c>
      <c r="AD66" s="9">
        <v>329</v>
      </c>
      <c r="AE66" s="9">
        <v>354</v>
      </c>
      <c r="AF66" s="9">
        <v>284</v>
      </c>
      <c r="AG66" s="9">
        <v>323</v>
      </c>
      <c r="AH66" s="9">
        <v>307</v>
      </c>
      <c r="AI66" s="9">
        <v>324</v>
      </c>
      <c r="AJ66" s="6"/>
    </row>
    <row r="67" spans="1:38" ht="13.5" customHeight="1" x14ac:dyDescent="0.2">
      <c r="A67" s="3"/>
      <c r="D67" s="1" t="s">
        <v>28</v>
      </c>
      <c r="W67" s="1"/>
      <c r="X67" s="9">
        <v>3</v>
      </c>
      <c r="Y67" s="9">
        <v>1</v>
      </c>
      <c r="Z67" s="9">
        <v>3</v>
      </c>
      <c r="AA67" s="9">
        <v>4</v>
      </c>
      <c r="AB67" s="9">
        <v>3</v>
      </c>
      <c r="AC67" s="9">
        <v>2</v>
      </c>
      <c r="AD67" s="9">
        <v>0</v>
      </c>
      <c r="AE67" s="9">
        <v>3</v>
      </c>
      <c r="AF67" s="9">
        <v>1</v>
      </c>
      <c r="AG67" s="9">
        <v>1</v>
      </c>
      <c r="AH67" s="9">
        <v>2</v>
      </c>
      <c r="AI67" s="9">
        <v>1</v>
      </c>
      <c r="AJ67" s="6"/>
    </row>
    <row r="68" spans="1:38" ht="13.5" customHeight="1" x14ac:dyDescent="0.2">
      <c r="A68" s="3"/>
      <c r="D68" s="1" t="s">
        <v>29</v>
      </c>
      <c r="W68" s="1"/>
      <c r="X68" s="5">
        <v>35</v>
      </c>
      <c r="Y68" s="5">
        <v>25</v>
      </c>
      <c r="Z68" s="5">
        <v>22</v>
      </c>
      <c r="AA68" s="5">
        <v>22</v>
      </c>
      <c r="AB68" s="5">
        <v>28</v>
      </c>
      <c r="AC68" s="5">
        <v>33</v>
      </c>
      <c r="AD68" s="5">
        <v>30</v>
      </c>
      <c r="AE68" s="5">
        <v>27</v>
      </c>
      <c r="AF68" s="5">
        <v>0</v>
      </c>
      <c r="AG68" s="5">
        <v>0</v>
      </c>
      <c r="AH68" s="5">
        <v>0</v>
      </c>
      <c r="AI68" s="5">
        <v>0</v>
      </c>
      <c r="AJ68" s="6"/>
    </row>
    <row r="69" spans="1:38" ht="13.5" customHeight="1" x14ac:dyDescent="0.2">
      <c r="A69" s="3"/>
      <c r="W69" s="1"/>
      <c r="X69" s="9">
        <f t="shared" ref="X69:AC69" si="70">SUM(X66:X68)</f>
        <v>441</v>
      </c>
      <c r="Y69" s="9">
        <f t="shared" si="70"/>
        <v>446</v>
      </c>
      <c r="Z69" s="9">
        <f t="shared" si="70"/>
        <v>457</v>
      </c>
      <c r="AA69" s="9">
        <f t="shared" si="70"/>
        <v>489</v>
      </c>
      <c r="AB69" s="9">
        <f t="shared" si="70"/>
        <v>423</v>
      </c>
      <c r="AC69" s="9">
        <f t="shared" si="70"/>
        <v>419</v>
      </c>
      <c r="AD69" s="9">
        <f t="shared" ref="AD69:AE69" si="71">SUM(AD66:AD68)</f>
        <v>359</v>
      </c>
      <c r="AE69" s="9">
        <f t="shared" si="71"/>
        <v>384</v>
      </c>
      <c r="AF69" s="9">
        <f t="shared" ref="AF69" si="72">SUM(AF66:AF68)</f>
        <v>285</v>
      </c>
      <c r="AG69" s="9">
        <f t="shared" ref="AG69:AH69" si="73">SUM(AG66:AG68)</f>
        <v>324</v>
      </c>
      <c r="AH69" s="9">
        <f t="shared" si="73"/>
        <v>309</v>
      </c>
      <c r="AI69" s="9">
        <f t="shared" ref="AI69" si="74">SUM(AI66:AI68)</f>
        <v>325</v>
      </c>
      <c r="AJ69" s="6"/>
    </row>
    <row r="70" spans="1:38" ht="13.5" customHeight="1" x14ac:dyDescent="0.2">
      <c r="A70" s="3"/>
      <c r="D70" s="2"/>
      <c r="AJ70" s="6"/>
    </row>
    <row r="71" spans="1:38" ht="13.5" customHeight="1" x14ac:dyDescent="0.2">
      <c r="A71" s="3"/>
      <c r="E71" s="18"/>
      <c r="F71" s="18"/>
      <c r="G71" s="18"/>
      <c r="H71" s="18"/>
      <c r="I71" s="18"/>
      <c r="J71" s="18"/>
      <c r="AJ71" s="6"/>
    </row>
    <row r="72" spans="1:38" ht="13.5" customHeight="1" x14ac:dyDescent="0.2">
      <c r="A72" s="3"/>
      <c r="B72" s="4"/>
      <c r="C72" s="4"/>
      <c r="D72" s="4"/>
      <c r="E72" s="13" t="s">
        <v>2</v>
      </c>
      <c r="F72" s="13" t="s">
        <v>3</v>
      </c>
      <c r="G72" s="13" t="s">
        <v>4</v>
      </c>
      <c r="H72" s="13" t="s">
        <v>5</v>
      </c>
      <c r="I72" s="13" t="s">
        <v>6</v>
      </c>
      <c r="J72" s="13" t="s">
        <v>7</v>
      </c>
      <c r="K72" s="13" t="s">
        <v>8</v>
      </c>
      <c r="L72" s="13" t="s">
        <v>9</v>
      </c>
      <c r="M72" s="13" t="s">
        <v>10</v>
      </c>
      <c r="N72" s="13" t="s">
        <v>11</v>
      </c>
      <c r="O72" s="13" t="s">
        <v>12</v>
      </c>
      <c r="P72" s="13" t="s">
        <v>13</v>
      </c>
      <c r="Q72" s="13" t="s">
        <v>14</v>
      </c>
      <c r="R72" s="13" t="s">
        <v>15</v>
      </c>
      <c r="S72" s="13" t="s">
        <v>16</v>
      </c>
      <c r="T72" s="13" t="s">
        <v>17</v>
      </c>
      <c r="U72" s="13" t="s">
        <v>18</v>
      </c>
      <c r="V72" s="13" t="s">
        <v>19</v>
      </c>
      <c r="W72" s="13" t="s">
        <v>20</v>
      </c>
      <c r="X72" s="13" t="s">
        <v>21</v>
      </c>
      <c r="Y72" s="13" t="s">
        <v>22</v>
      </c>
      <c r="Z72" s="13" t="s">
        <v>91</v>
      </c>
      <c r="AA72" s="13" t="s">
        <v>93</v>
      </c>
      <c r="AB72" s="13" t="s">
        <v>94</v>
      </c>
      <c r="AC72" s="13" t="s">
        <v>95</v>
      </c>
      <c r="AD72" s="13" t="s">
        <v>96</v>
      </c>
      <c r="AE72" s="13" t="s">
        <v>98</v>
      </c>
      <c r="AF72" s="13" t="s">
        <v>99</v>
      </c>
      <c r="AG72" s="13" t="s">
        <v>103</v>
      </c>
      <c r="AH72" s="13" t="s">
        <v>104</v>
      </c>
      <c r="AI72" s="13" t="s">
        <v>105</v>
      </c>
      <c r="AJ72" s="6"/>
    </row>
    <row r="73" spans="1:38" ht="13.5" customHeight="1" x14ac:dyDescent="0.2">
      <c r="A73" s="3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6"/>
    </row>
    <row r="74" spans="1:38" ht="13.5" customHeight="1" x14ac:dyDescent="0.2">
      <c r="A74" s="3"/>
      <c r="B74" s="41" t="s">
        <v>49</v>
      </c>
      <c r="C74" s="47"/>
      <c r="D74" s="47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6"/>
    </row>
    <row r="75" spans="1:38" ht="13.5" customHeight="1" x14ac:dyDescent="0.2">
      <c r="A75" s="3"/>
      <c r="D75" s="1" t="s">
        <v>83</v>
      </c>
      <c r="W75" s="1"/>
      <c r="X75" s="9">
        <f t="shared" ref="X75:AC75" si="75">X91</f>
        <v>968</v>
      </c>
      <c r="Y75" s="9">
        <f t="shared" si="75"/>
        <v>975</v>
      </c>
      <c r="Z75" s="9">
        <f t="shared" si="75"/>
        <v>975</v>
      </c>
      <c r="AA75" s="9">
        <f t="shared" si="75"/>
        <v>942</v>
      </c>
      <c r="AB75" s="9">
        <f t="shared" si="75"/>
        <v>884</v>
      </c>
      <c r="AC75" s="9">
        <f t="shared" si="75"/>
        <v>898</v>
      </c>
      <c r="AD75" s="9">
        <f t="shared" ref="AD75:AE75" si="76">AD91</f>
        <v>908</v>
      </c>
      <c r="AE75" s="9">
        <f t="shared" si="76"/>
        <v>956</v>
      </c>
      <c r="AF75" s="9">
        <f t="shared" ref="AF75" si="77">AF91</f>
        <v>844</v>
      </c>
      <c r="AG75" s="9">
        <f t="shared" ref="AG75:AH75" si="78">AG91</f>
        <v>827</v>
      </c>
      <c r="AH75" s="9">
        <f t="shared" si="78"/>
        <v>821</v>
      </c>
      <c r="AI75" s="9">
        <f t="shared" ref="AI75" si="79">AI91</f>
        <v>845</v>
      </c>
      <c r="AJ75" s="6"/>
      <c r="AL75" s="82"/>
    </row>
    <row r="76" spans="1:38" ht="13.5" customHeight="1" x14ac:dyDescent="0.2">
      <c r="A76" s="3"/>
      <c r="D76" s="1" t="s">
        <v>85</v>
      </c>
      <c r="W76" s="1"/>
      <c r="X76" s="5">
        <f t="shared" ref="X76:AC76" si="80">X105</f>
        <v>398</v>
      </c>
      <c r="Y76" s="5">
        <f t="shared" si="80"/>
        <v>396</v>
      </c>
      <c r="Z76" s="5">
        <f t="shared" si="80"/>
        <v>301</v>
      </c>
      <c r="AA76" s="5">
        <f t="shared" si="80"/>
        <v>248</v>
      </c>
      <c r="AB76" s="5">
        <f t="shared" si="80"/>
        <v>219</v>
      </c>
      <c r="AC76" s="5">
        <f t="shared" si="80"/>
        <v>188</v>
      </c>
      <c r="AD76" s="5">
        <f t="shared" ref="AD76:AE76" si="81">AD105</f>
        <v>186</v>
      </c>
      <c r="AE76" s="5">
        <f t="shared" si="81"/>
        <v>204</v>
      </c>
      <c r="AF76" s="5">
        <f t="shared" ref="AF76" si="82">AF105</f>
        <v>130</v>
      </c>
      <c r="AG76" s="5">
        <f t="shared" ref="AG76:AH76" si="83">AG105</f>
        <v>159</v>
      </c>
      <c r="AH76" s="5">
        <f t="shared" si="83"/>
        <v>167</v>
      </c>
      <c r="AI76" s="5">
        <f t="shared" ref="AI76" si="84">AI105</f>
        <v>182</v>
      </c>
      <c r="AJ76" s="6"/>
      <c r="AL76" s="82"/>
    </row>
    <row r="77" spans="1:38" ht="13.5" customHeight="1" x14ac:dyDescent="0.2">
      <c r="A77" s="3"/>
      <c r="D77" s="2"/>
      <c r="W77" s="1"/>
      <c r="X77" s="9">
        <f t="shared" ref="X77:AC77" si="85">SUM(X75:X76)</f>
        <v>1366</v>
      </c>
      <c r="Y77" s="9">
        <f t="shared" si="85"/>
        <v>1371</v>
      </c>
      <c r="Z77" s="9">
        <f t="shared" si="85"/>
        <v>1276</v>
      </c>
      <c r="AA77" s="9">
        <f t="shared" si="85"/>
        <v>1190</v>
      </c>
      <c r="AB77" s="9">
        <f t="shared" si="85"/>
        <v>1103</v>
      </c>
      <c r="AC77" s="9">
        <f t="shared" si="85"/>
        <v>1086</v>
      </c>
      <c r="AD77" s="9">
        <f t="shared" ref="AD77:AE77" si="86">SUM(AD75:AD76)</f>
        <v>1094</v>
      </c>
      <c r="AE77" s="9">
        <f t="shared" si="86"/>
        <v>1160</v>
      </c>
      <c r="AF77" s="9">
        <f t="shared" ref="AF77" si="87">SUM(AF75:AF76)</f>
        <v>974</v>
      </c>
      <c r="AG77" s="9">
        <f t="shared" ref="AG77:AH77" si="88">SUM(AG75:AG76)</f>
        <v>986</v>
      </c>
      <c r="AH77" s="9">
        <f t="shared" si="88"/>
        <v>988</v>
      </c>
      <c r="AI77" s="9">
        <f t="shared" ref="AI77" si="89">SUM(AI75:AI76)</f>
        <v>1027</v>
      </c>
      <c r="AJ77" s="6"/>
    </row>
    <row r="78" spans="1:38" ht="13.5" customHeight="1" x14ac:dyDescent="0.2">
      <c r="A78" s="3"/>
      <c r="C78" s="8" t="s">
        <v>50</v>
      </c>
      <c r="D78" s="8"/>
      <c r="E78" s="15"/>
      <c r="F78" s="15"/>
      <c r="G78" s="15"/>
      <c r="H78" s="15"/>
      <c r="I78" s="15"/>
      <c r="J78" s="15"/>
      <c r="AJ78" s="6"/>
    </row>
    <row r="79" spans="1:38" ht="13.5" customHeight="1" x14ac:dyDescent="0.2">
      <c r="A79" s="3"/>
      <c r="D79" s="1" t="s">
        <v>51</v>
      </c>
      <c r="X79" s="9">
        <f>3+18+5</f>
        <v>26</v>
      </c>
      <c r="Y79" s="9">
        <v>25</v>
      </c>
      <c r="Z79" s="9">
        <v>19</v>
      </c>
      <c r="AA79" s="9">
        <v>15</v>
      </c>
      <c r="AB79" s="9">
        <v>16</v>
      </c>
      <c r="AC79" s="9">
        <v>16</v>
      </c>
      <c r="AD79" s="9">
        <v>17</v>
      </c>
      <c r="AE79" s="9">
        <v>17</v>
      </c>
      <c r="AF79" s="9">
        <v>18</v>
      </c>
      <c r="AG79" s="9">
        <v>15</v>
      </c>
      <c r="AH79" s="9">
        <v>16</v>
      </c>
      <c r="AI79" s="9">
        <v>14</v>
      </c>
      <c r="AJ79" s="6"/>
    </row>
    <row r="80" spans="1:38" ht="13.5" customHeight="1" x14ac:dyDescent="0.2">
      <c r="A80" s="3"/>
      <c r="D80" s="1" t="s">
        <v>52</v>
      </c>
      <c r="W80" s="1"/>
      <c r="X80" s="9">
        <v>27</v>
      </c>
      <c r="Y80" s="9">
        <v>26</v>
      </c>
      <c r="Z80" s="9">
        <v>7</v>
      </c>
      <c r="AA80" s="9">
        <v>6</v>
      </c>
      <c r="AB80" s="9">
        <v>8</v>
      </c>
      <c r="AC80" s="9">
        <v>8</v>
      </c>
      <c r="AD80" s="9">
        <v>8</v>
      </c>
      <c r="AE80" s="9">
        <v>6</v>
      </c>
      <c r="AF80" s="9">
        <v>8</v>
      </c>
      <c r="AG80" s="9">
        <v>18</v>
      </c>
      <c r="AH80" s="9">
        <v>6</v>
      </c>
      <c r="AI80" s="9">
        <v>6</v>
      </c>
      <c r="AJ80" s="6"/>
    </row>
    <row r="81" spans="1:36" ht="13.5" customHeight="1" x14ac:dyDescent="0.2">
      <c r="A81" s="3"/>
      <c r="D81" s="1" t="s">
        <v>53</v>
      </c>
      <c r="X81" s="9">
        <v>200</v>
      </c>
      <c r="Y81" s="9">
        <v>212</v>
      </c>
      <c r="Z81" s="9">
        <v>230</v>
      </c>
      <c r="AA81" s="9">
        <v>203</v>
      </c>
      <c r="AB81" s="9">
        <v>190</v>
      </c>
      <c r="AC81" s="9">
        <v>195</v>
      </c>
      <c r="AD81" s="9">
        <v>125</v>
      </c>
      <c r="AE81" s="9">
        <v>138</v>
      </c>
      <c r="AF81" s="9">
        <v>127</v>
      </c>
      <c r="AG81" s="9">
        <v>130</v>
      </c>
      <c r="AH81" s="9">
        <v>132</v>
      </c>
      <c r="AI81" s="9">
        <v>143</v>
      </c>
      <c r="AJ81" s="6"/>
    </row>
    <row r="82" spans="1:36" ht="13.5" customHeight="1" x14ac:dyDescent="0.2">
      <c r="A82" s="3"/>
      <c r="D82" s="1" t="s">
        <v>54</v>
      </c>
      <c r="X82" s="9">
        <v>66</v>
      </c>
      <c r="Y82" s="9">
        <v>47</v>
      </c>
      <c r="Z82" s="9">
        <v>80</v>
      </c>
      <c r="AA82" s="9">
        <v>84</v>
      </c>
      <c r="AB82" s="9">
        <v>77</v>
      </c>
      <c r="AC82" s="9">
        <v>79</v>
      </c>
      <c r="AD82" s="9">
        <v>126</v>
      </c>
      <c r="AE82" s="9">
        <v>149</v>
      </c>
      <c r="AF82" s="9">
        <v>126</v>
      </c>
      <c r="AG82" s="9">
        <v>132</v>
      </c>
      <c r="AH82" s="9">
        <v>150</v>
      </c>
      <c r="AI82" s="9">
        <v>162</v>
      </c>
      <c r="AJ82" s="6"/>
    </row>
    <row r="83" spans="1:36" ht="13.5" customHeight="1" x14ac:dyDescent="0.2">
      <c r="A83" s="3"/>
      <c r="D83" s="1" t="s">
        <v>86</v>
      </c>
      <c r="X83" s="9">
        <v>109</v>
      </c>
      <c r="Y83" s="9">
        <v>99</v>
      </c>
      <c r="Z83" s="9">
        <v>82</v>
      </c>
      <c r="AA83" s="9">
        <v>92</v>
      </c>
      <c r="AB83" s="9">
        <v>93</v>
      </c>
      <c r="AC83" s="9">
        <v>94</v>
      </c>
      <c r="AD83" s="9">
        <v>108</v>
      </c>
      <c r="AE83" s="9">
        <v>119</v>
      </c>
      <c r="AF83" s="9">
        <v>106</v>
      </c>
      <c r="AG83" s="9">
        <v>108</v>
      </c>
      <c r="AH83" s="9">
        <v>109</v>
      </c>
      <c r="AI83" s="9">
        <v>112</v>
      </c>
      <c r="AJ83" s="6"/>
    </row>
    <row r="84" spans="1:36" ht="13.5" customHeight="1" x14ac:dyDescent="0.2">
      <c r="A84" s="3"/>
      <c r="D84" s="1" t="s">
        <v>55</v>
      </c>
      <c r="X84" s="9">
        <v>125</v>
      </c>
      <c r="Y84" s="9">
        <v>167</v>
      </c>
      <c r="Z84" s="9">
        <v>174</v>
      </c>
      <c r="AA84" s="9">
        <v>198</v>
      </c>
      <c r="AB84" s="9">
        <v>204</v>
      </c>
      <c r="AC84" s="9">
        <v>211</v>
      </c>
      <c r="AD84" s="9">
        <v>222</v>
      </c>
      <c r="AE84" s="9">
        <v>219</v>
      </c>
      <c r="AF84" s="9">
        <v>201</v>
      </c>
      <c r="AG84" s="9">
        <v>200</v>
      </c>
      <c r="AH84" s="9">
        <v>208</v>
      </c>
      <c r="AI84" s="9">
        <v>215</v>
      </c>
      <c r="AJ84" s="6"/>
    </row>
    <row r="85" spans="1:36" ht="13.5" customHeight="1" x14ac:dyDescent="0.2">
      <c r="A85" s="3"/>
      <c r="D85" s="1" t="s">
        <v>56</v>
      </c>
      <c r="X85" s="9">
        <v>15</v>
      </c>
      <c r="Y85" s="9">
        <v>16</v>
      </c>
      <c r="Z85" s="9">
        <v>13</v>
      </c>
      <c r="AA85" s="9">
        <v>13</v>
      </c>
      <c r="AB85" s="9">
        <v>12</v>
      </c>
      <c r="AC85" s="9">
        <v>20</v>
      </c>
      <c r="AD85" s="9">
        <v>16</v>
      </c>
      <c r="AE85" s="9">
        <v>19</v>
      </c>
      <c r="AF85" s="9">
        <v>19</v>
      </c>
      <c r="AG85" s="9">
        <v>17</v>
      </c>
      <c r="AH85" s="9">
        <v>20</v>
      </c>
      <c r="AI85" s="9">
        <v>26</v>
      </c>
      <c r="AJ85" s="6"/>
    </row>
    <row r="86" spans="1:36" ht="13.5" customHeight="1" x14ac:dyDescent="0.2">
      <c r="A86" s="3"/>
      <c r="D86" s="1" t="s">
        <v>57</v>
      </c>
      <c r="X86" s="9">
        <v>107</v>
      </c>
      <c r="Y86" s="9">
        <v>116</v>
      </c>
      <c r="Z86" s="9">
        <v>116</v>
      </c>
      <c r="AA86" s="9">
        <v>105</v>
      </c>
      <c r="AB86" s="9">
        <v>90</v>
      </c>
      <c r="AC86" s="9">
        <v>87</v>
      </c>
      <c r="AD86" s="9">
        <v>95</v>
      </c>
      <c r="AE86" s="9">
        <v>99</v>
      </c>
      <c r="AF86" s="9">
        <v>81</v>
      </c>
      <c r="AG86" s="9">
        <v>76</v>
      </c>
      <c r="AH86" s="9">
        <v>67</v>
      </c>
      <c r="AI86" s="9">
        <v>63</v>
      </c>
      <c r="AJ86" s="6"/>
    </row>
    <row r="87" spans="1:36" ht="13.5" customHeight="1" x14ac:dyDescent="0.2">
      <c r="A87" s="3"/>
      <c r="D87" s="1" t="s">
        <v>58</v>
      </c>
      <c r="X87" s="9">
        <v>3</v>
      </c>
      <c r="Y87" s="9">
        <v>3</v>
      </c>
      <c r="Z87" s="9">
        <v>2</v>
      </c>
      <c r="AA87" s="9">
        <v>1</v>
      </c>
      <c r="AB87" s="9">
        <v>1</v>
      </c>
      <c r="AC87" s="9">
        <v>1</v>
      </c>
      <c r="AD87" s="9">
        <v>2</v>
      </c>
      <c r="AE87" s="9">
        <v>2</v>
      </c>
      <c r="AF87" s="9">
        <v>0</v>
      </c>
      <c r="AG87" s="9">
        <v>0</v>
      </c>
      <c r="AH87" s="9">
        <v>0</v>
      </c>
      <c r="AI87" s="9">
        <v>0</v>
      </c>
      <c r="AJ87" s="6"/>
    </row>
    <row r="88" spans="1:36" ht="13.5" customHeight="1" x14ac:dyDescent="0.2">
      <c r="A88" s="3"/>
      <c r="D88" s="1" t="s">
        <v>59</v>
      </c>
      <c r="X88" s="9">
        <v>240</v>
      </c>
      <c r="Y88" s="9">
        <v>223</v>
      </c>
      <c r="Z88" s="9">
        <v>204</v>
      </c>
      <c r="AA88" s="9">
        <v>178</v>
      </c>
      <c r="AB88" s="9">
        <v>157</v>
      </c>
      <c r="AC88" s="9">
        <v>149</v>
      </c>
      <c r="AD88" s="9">
        <v>145</v>
      </c>
      <c r="AE88" s="9">
        <v>146</v>
      </c>
      <c r="AF88" s="9">
        <v>121</v>
      </c>
      <c r="AG88" s="9">
        <v>98</v>
      </c>
      <c r="AH88" s="9">
        <v>89</v>
      </c>
      <c r="AI88" s="9">
        <v>87</v>
      </c>
      <c r="AJ88" s="6"/>
    </row>
    <row r="89" spans="1:36" ht="13.5" customHeight="1" x14ac:dyDescent="0.2">
      <c r="A89" s="3"/>
      <c r="D89" s="1" t="s">
        <v>60</v>
      </c>
      <c r="X89" s="9">
        <v>39</v>
      </c>
      <c r="Y89" s="9">
        <v>35</v>
      </c>
      <c r="Z89" s="9">
        <v>43</v>
      </c>
      <c r="AA89" s="9">
        <v>42</v>
      </c>
      <c r="AB89" s="9">
        <v>32</v>
      </c>
      <c r="AC89" s="9">
        <v>33</v>
      </c>
      <c r="AD89" s="9">
        <v>41</v>
      </c>
      <c r="AE89" s="9">
        <v>39</v>
      </c>
      <c r="AF89" s="9">
        <v>35</v>
      </c>
      <c r="AG89" s="9">
        <v>31</v>
      </c>
      <c r="AH89" s="9">
        <v>22</v>
      </c>
      <c r="AI89" s="9">
        <v>15</v>
      </c>
      <c r="AJ89" s="6"/>
    </row>
    <row r="90" spans="1:36" ht="13.5" customHeight="1" x14ac:dyDescent="0.2">
      <c r="A90" s="3"/>
      <c r="D90" s="1" t="s">
        <v>61</v>
      </c>
      <c r="W90" s="1"/>
      <c r="X90" s="5">
        <v>11</v>
      </c>
      <c r="Y90" s="5">
        <v>6</v>
      </c>
      <c r="Z90" s="5">
        <v>5</v>
      </c>
      <c r="AA90" s="5">
        <v>5</v>
      </c>
      <c r="AB90" s="5">
        <v>4</v>
      </c>
      <c r="AC90" s="5">
        <v>5</v>
      </c>
      <c r="AD90" s="5">
        <v>3</v>
      </c>
      <c r="AE90" s="5">
        <v>3</v>
      </c>
      <c r="AF90" s="5">
        <v>2</v>
      </c>
      <c r="AG90" s="5">
        <v>2</v>
      </c>
      <c r="AH90" s="5">
        <v>2</v>
      </c>
      <c r="AI90" s="5">
        <v>2</v>
      </c>
      <c r="AJ90" s="6"/>
    </row>
    <row r="91" spans="1:36" ht="13.5" customHeight="1" x14ac:dyDescent="0.2">
      <c r="A91" s="3"/>
      <c r="D91" s="2"/>
      <c r="W91" s="1"/>
      <c r="X91" s="9">
        <f t="shared" ref="X91:AC91" si="90">SUM(X79:X90)</f>
        <v>968</v>
      </c>
      <c r="Y91" s="9">
        <f t="shared" si="90"/>
        <v>975</v>
      </c>
      <c r="Z91" s="9">
        <f t="shared" si="90"/>
        <v>975</v>
      </c>
      <c r="AA91" s="9">
        <f t="shared" si="90"/>
        <v>942</v>
      </c>
      <c r="AB91" s="9">
        <f t="shared" si="90"/>
        <v>884</v>
      </c>
      <c r="AC91" s="9">
        <f t="shared" si="90"/>
        <v>898</v>
      </c>
      <c r="AD91" s="9">
        <f t="shared" ref="AD91:AE91" si="91">SUM(AD79:AD90)</f>
        <v>908</v>
      </c>
      <c r="AE91" s="9">
        <f t="shared" si="91"/>
        <v>956</v>
      </c>
      <c r="AF91" s="9">
        <f t="shared" ref="AF91" si="92">SUM(AF79:AF90)</f>
        <v>844</v>
      </c>
      <c r="AG91" s="9">
        <f t="shared" ref="AG91:AH91" si="93">SUM(AG79:AG90)</f>
        <v>827</v>
      </c>
      <c r="AH91" s="9">
        <f t="shared" si="93"/>
        <v>821</v>
      </c>
      <c r="AI91" s="9">
        <f t="shared" ref="AI91" si="94">SUM(AI79:AI90)</f>
        <v>845</v>
      </c>
      <c r="AJ91" s="6"/>
    </row>
    <row r="92" spans="1:36" ht="13.5" customHeight="1" x14ac:dyDescent="0.2">
      <c r="A92" s="3"/>
      <c r="C92" s="8" t="s">
        <v>62</v>
      </c>
      <c r="D92" s="8"/>
      <c r="E92" s="15"/>
      <c r="F92" s="15"/>
      <c r="G92" s="15"/>
      <c r="H92" s="15"/>
      <c r="I92" s="15"/>
      <c r="J92" s="15"/>
      <c r="AJ92" s="6"/>
    </row>
    <row r="93" spans="1:36" ht="13.5" customHeight="1" x14ac:dyDescent="0.2">
      <c r="A93" s="3"/>
      <c r="D93" s="1" t="s">
        <v>51</v>
      </c>
      <c r="X93" s="9">
        <f>0+0+0</f>
        <v>0</v>
      </c>
      <c r="Y93" s="9">
        <v>0</v>
      </c>
      <c r="Z93" s="9">
        <v>0</v>
      </c>
      <c r="AA93" s="9">
        <v>1</v>
      </c>
      <c r="AB93" s="9">
        <v>1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6"/>
    </row>
    <row r="94" spans="1:36" ht="13.5" customHeight="1" x14ac:dyDescent="0.2">
      <c r="A94" s="3"/>
      <c r="D94" s="1" t="s">
        <v>52</v>
      </c>
      <c r="X94" s="9">
        <v>143</v>
      </c>
      <c r="Y94" s="9">
        <v>119</v>
      </c>
      <c r="Z94" s="9">
        <v>54</v>
      </c>
      <c r="AA94" s="9">
        <v>23</v>
      </c>
      <c r="AB94" s="9">
        <v>7</v>
      </c>
      <c r="AC94" s="9">
        <v>4</v>
      </c>
      <c r="AD94" s="9">
        <v>3</v>
      </c>
      <c r="AE94" s="9">
        <v>4</v>
      </c>
      <c r="AF94" s="9">
        <v>13</v>
      </c>
      <c r="AG94" s="9">
        <v>10</v>
      </c>
      <c r="AH94" s="9">
        <v>17</v>
      </c>
      <c r="AI94" s="9">
        <v>17</v>
      </c>
      <c r="AJ94" s="6"/>
    </row>
    <row r="95" spans="1:36" ht="13.5" customHeight="1" x14ac:dyDescent="0.2">
      <c r="A95" s="3"/>
      <c r="D95" s="1" t="s">
        <v>53</v>
      </c>
      <c r="X95" s="9">
        <v>10</v>
      </c>
      <c r="Y95" s="9">
        <v>14</v>
      </c>
      <c r="Z95" s="9">
        <v>10</v>
      </c>
      <c r="AA95" s="9">
        <v>14</v>
      </c>
      <c r="AB95" s="9">
        <v>18</v>
      </c>
      <c r="AC95" s="9">
        <v>9</v>
      </c>
      <c r="AD95" s="9">
        <v>7</v>
      </c>
      <c r="AE95" s="9">
        <v>6</v>
      </c>
      <c r="AF95" s="9">
        <v>5</v>
      </c>
      <c r="AG95" s="9">
        <v>3</v>
      </c>
      <c r="AH95" s="9">
        <v>2</v>
      </c>
      <c r="AI95" s="9">
        <v>3</v>
      </c>
      <c r="AJ95" s="6"/>
    </row>
    <row r="96" spans="1:36" ht="13.5" customHeight="1" x14ac:dyDescent="0.2">
      <c r="A96" s="3"/>
      <c r="D96" s="1" t="s">
        <v>54</v>
      </c>
      <c r="X96" s="9">
        <v>16</v>
      </c>
      <c r="Y96" s="9">
        <v>5</v>
      </c>
      <c r="Z96" s="9">
        <v>9</v>
      </c>
      <c r="AA96" s="9">
        <v>10</v>
      </c>
      <c r="AB96" s="9">
        <v>10</v>
      </c>
      <c r="AC96" s="9">
        <v>9</v>
      </c>
      <c r="AD96" s="9">
        <v>6</v>
      </c>
      <c r="AE96" s="9">
        <v>5</v>
      </c>
      <c r="AF96" s="9">
        <v>4</v>
      </c>
      <c r="AG96" s="9">
        <v>7</v>
      </c>
      <c r="AH96" s="9">
        <v>7</v>
      </c>
      <c r="AI96" s="9">
        <v>5</v>
      </c>
      <c r="AJ96" s="6"/>
    </row>
    <row r="97" spans="1:36" ht="13.5" customHeight="1" x14ac:dyDescent="0.2">
      <c r="A97" s="3"/>
      <c r="D97" s="1" t="s">
        <v>86</v>
      </c>
      <c r="X97" s="9">
        <v>36</v>
      </c>
      <c r="Y97" s="9">
        <v>35</v>
      </c>
      <c r="Z97" s="9">
        <v>38</v>
      </c>
      <c r="AA97" s="9">
        <v>27</v>
      </c>
      <c r="AB97" s="9">
        <v>26</v>
      </c>
      <c r="AC97" s="9">
        <v>29</v>
      </c>
      <c r="AD97" s="9">
        <v>32</v>
      </c>
      <c r="AE97" s="9">
        <v>37</v>
      </c>
      <c r="AF97" s="9">
        <v>39</v>
      </c>
      <c r="AG97" s="9">
        <v>31</v>
      </c>
      <c r="AH97" s="9">
        <v>24</v>
      </c>
      <c r="AI97" s="9">
        <v>22</v>
      </c>
      <c r="AJ97" s="6"/>
    </row>
    <row r="98" spans="1:36" ht="13.5" customHeight="1" x14ac:dyDescent="0.2">
      <c r="A98" s="3"/>
      <c r="D98" s="1" t="s">
        <v>55</v>
      </c>
      <c r="X98" s="9">
        <v>70</v>
      </c>
      <c r="Y98" s="9">
        <v>52</v>
      </c>
      <c r="Z98" s="9">
        <v>45</v>
      </c>
      <c r="AA98" s="9">
        <v>40</v>
      </c>
      <c r="AB98" s="9">
        <v>35</v>
      </c>
      <c r="AC98" s="9">
        <v>29</v>
      </c>
      <c r="AD98" s="9">
        <v>32</v>
      </c>
      <c r="AE98" s="9">
        <f>13+21</f>
        <v>34</v>
      </c>
      <c r="AF98" s="9">
        <v>29</v>
      </c>
      <c r="AG98" s="9">
        <v>31</v>
      </c>
      <c r="AH98" s="9">
        <v>35</v>
      </c>
      <c r="AI98" s="9">
        <v>25</v>
      </c>
      <c r="AJ98" s="6"/>
    </row>
    <row r="99" spans="1:36" ht="13.5" customHeight="1" x14ac:dyDescent="0.2">
      <c r="A99" s="3"/>
      <c r="D99" s="1" t="s">
        <v>56</v>
      </c>
      <c r="X99" s="9">
        <v>0</v>
      </c>
      <c r="Y99" s="9">
        <v>1</v>
      </c>
      <c r="Z99" s="9">
        <v>2</v>
      </c>
      <c r="AA99" s="9">
        <v>3</v>
      </c>
      <c r="AB99" s="9">
        <v>5</v>
      </c>
      <c r="AC99" s="9">
        <v>3</v>
      </c>
      <c r="AD99" s="9">
        <v>3</v>
      </c>
      <c r="AE99" s="9">
        <v>3</v>
      </c>
      <c r="AF99" s="9">
        <v>1</v>
      </c>
      <c r="AG99" s="9">
        <v>2</v>
      </c>
      <c r="AH99" s="9">
        <v>4</v>
      </c>
      <c r="AI99" s="9">
        <v>4</v>
      </c>
      <c r="AJ99" s="6"/>
    </row>
    <row r="100" spans="1:36" ht="13.5" customHeight="1" x14ac:dyDescent="0.2">
      <c r="A100" s="3"/>
      <c r="D100" s="1" t="s">
        <v>57</v>
      </c>
      <c r="X100" s="9">
        <v>42</v>
      </c>
      <c r="Y100" s="9">
        <v>44</v>
      </c>
      <c r="Z100" s="9">
        <v>12</v>
      </c>
      <c r="AA100" s="9">
        <v>14</v>
      </c>
      <c r="AB100" s="9">
        <v>12</v>
      </c>
      <c r="AC100" s="9">
        <v>10</v>
      </c>
      <c r="AD100" s="9">
        <v>17</v>
      </c>
      <c r="AE100" s="9">
        <v>14</v>
      </c>
      <c r="AF100" s="9">
        <v>4</v>
      </c>
      <c r="AG100" s="9">
        <v>6</v>
      </c>
      <c r="AH100" s="9">
        <v>8</v>
      </c>
      <c r="AI100" s="9">
        <v>14</v>
      </c>
      <c r="AJ100" s="6"/>
    </row>
    <row r="101" spans="1:36" ht="13.5" customHeight="1" x14ac:dyDescent="0.2">
      <c r="A101" s="3"/>
      <c r="D101" s="1" t="s">
        <v>58</v>
      </c>
      <c r="X101" s="9">
        <v>10</v>
      </c>
      <c r="Y101" s="9">
        <v>9</v>
      </c>
      <c r="Z101" s="9">
        <v>10</v>
      </c>
      <c r="AA101" s="9">
        <v>9</v>
      </c>
      <c r="AB101" s="9">
        <v>3</v>
      </c>
      <c r="AC101" s="9">
        <v>2</v>
      </c>
      <c r="AD101" s="9">
        <v>0</v>
      </c>
      <c r="AE101" s="9">
        <v>0</v>
      </c>
      <c r="AF101" s="9">
        <v>0</v>
      </c>
      <c r="AG101" s="9">
        <v>1</v>
      </c>
      <c r="AH101" s="9">
        <v>2</v>
      </c>
      <c r="AI101" s="9">
        <v>2</v>
      </c>
      <c r="AJ101" s="6"/>
    </row>
    <row r="102" spans="1:36" ht="13.5" customHeight="1" x14ac:dyDescent="0.2">
      <c r="A102" s="3"/>
      <c r="D102" s="1" t="s">
        <v>59</v>
      </c>
      <c r="X102" s="9">
        <v>51</v>
      </c>
      <c r="Y102" s="9">
        <v>73</v>
      </c>
      <c r="Z102" s="9">
        <v>83</v>
      </c>
      <c r="AA102" s="9">
        <v>72</v>
      </c>
      <c r="AB102" s="9">
        <v>61</v>
      </c>
      <c r="AC102" s="9">
        <v>57</v>
      </c>
      <c r="AD102" s="9">
        <v>45</v>
      </c>
      <c r="AE102" s="9">
        <v>62</v>
      </c>
      <c r="AF102" s="9">
        <v>33</v>
      </c>
      <c r="AG102" s="9">
        <v>40</v>
      </c>
      <c r="AH102" s="9">
        <v>38</v>
      </c>
      <c r="AI102" s="9">
        <v>57</v>
      </c>
      <c r="AJ102" s="6"/>
    </row>
    <row r="103" spans="1:36" ht="13.5" customHeight="1" x14ac:dyDescent="0.2">
      <c r="A103" s="3"/>
      <c r="D103" s="1" t="s">
        <v>60</v>
      </c>
      <c r="X103" s="9">
        <v>17</v>
      </c>
      <c r="Y103" s="9">
        <v>39</v>
      </c>
      <c r="Z103" s="9">
        <v>34</v>
      </c>
      <c r="AA103" s="9">
        <v>32</v>
      </c>
      <c r="AB103" s="9">
        <v>36</v>
      </c>
      <c r="AC103" s="9">
        <v>33</v>
      </c>
      <c r="AD103" s="9">
        <v>38</v>
      </c>
      <c r="AE103" s="9">
        <v>36</v>
      </c>
      <c r="AF103" s="9">
        <v>1</v>
      </c>
      <c r="AG103" s="9">
        <v>26</v>
      </c>
      <c r="AH103" s="9">
        <v>28</v>
      </c>
      <c r="AI103" s="9">
        <v>32</v>
      </c>
      <c r="AJ103" s="6"/>
    </row>
    <row r="104" spans="1:36" ht="13.5" customHeight="1" x14ac:dyDescent="0.2">
      <c r="A104" s="3"/>
      <c r="D104" s="1" t="s">
        <v>61</v>
      </c>
      <c r="W104" s="1"/>
      <c r="X104" s="5">
        <v>3</v>
      </c>
      <c r="Y104" s="5">
        <v>5</v>
      </c>
      <c r="Z104" s="5">
        <v>4</v>
      </c>
      <c r="AA104" s="5">
        <v>3</v>
      </c>
      <c r="AB104" s="5">
        <v>5</v>
      </c>
      <c r="AC104" s="5">
        <v>3</v>
      </c>
      <c r="AD104" s="5">
        <v>3</v>
      </c>
      <c r="AE104" s="5">
        <v>3</v>
      </c>
      <c r="AF104" s="5">
        <v>1</v>
      </c>
      <c r="AG104" s="5">
        <v>2</v>
      </c>
      <c r="AH104" s="5">
        <v>2</v>
      </c>
      <c r="AI104" s="5">
        <v>1</v>
      </c>
      <c r="AJ104" s="6"/>
    </row>
    <row r="105" spans="1:36" ht="13.5" customHeight="1" x14ac:dyDescent="0.2">
      <c r="A105" s="3"/>
      <c r="D105" s="2"/>
      <c r="W105" s="1"/>
      <c r="X105" s="9">
        <f t="shared" ref="X105:AC105" si="95">SUM(X93:X104)</f>
        <v>398</v>
      </c>
      <c r="Y105" s="9">
        <f t="shared" si="95"/>
        <v>396</v>
      </c>
      <c r="Z105" s="9">
        <f t="shared" si="95"/>
        <v>301</v>
      </c>
      <c r="AA105" s="9">
        <f t="shared" si="95"/>
        <v>248</v>
      </c>
      <c r="AB105" s="9">
        <f t="shared" si="95"/>
        <v>219</v>
      </c>
      <c r="AC105" s="9">
        <f t="shared" si="95"/>
        <v>188</v>
      </c>
      <c r="AD105" s="9">
        <f t="shared" ref="AD105:AE105" si="96">SUM(AD93:AD104)</f>
        <v>186</v>
      </c>
      <c r="AE105" s="9">
        <f t="shared" si="96"/>
        <v>204</v>
      </c>
      <c r="AF105" s="9">
        <f t="shared" ref="AF105" si="97">SUM(AF93:AF104)</f>
        <v>130</v>
      </c>
      <c r="AG105" s="9">
        <f t="shared" ref="AG105:AH105" si="98">SUM(AG93:AG104)</f>
        <v>159</v>
      </c>
      <c r="AH105" s="9">
        <f t="shared" si="98"/>
        <v>167</v>
      </c>
      <c r="AI105" s="9">
        <f t="shared" ref="AI105" si="99">SUM(AI93:AI104)</f>
        <v>182</v>
      </c>
      <c r="AJ105" s="6"/>
    </row>
    <row r="106" spans="1:36" ht="13.5" customHeight="1" x14ac:dyDescent="0.2">
      <c r="A106" s="3"/>
      <c r="D106" s="2"/>
      <c r="W106" s="1"/>
      <c r="AJ106" s="6"/>
    </row>
    <row r="107" spans="1:36" ht="13.5" customHeight="1" x14ac:dyDescent="0.2">
      <c r="A107" s="3"/>
      <c r="B107" s="41" t="s">
        <v>63</v>
      </c>
      <c r="C107" s="47"/>
      <c r="D107" s="47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6"/>
    </row>
    <row r="108" spans="1:36" ht="13.5" customHeight="1" x14ac:dyDescent="0.2">
      <c r="A108" s="3"/>
      <c r="D108" s="1" t="s">
        <v>64</v>
      </c>
      <c r="X108" s="9">
        <v>184</v>
      </c>
      <c r="Y108" s="9">
        <v>185</v>
      </c>
      <c r="Z108" s="9">
        <v>182</v>
      </c>
      <c r="AA108" s="9">
        <v>173</v>
      </c>
      <c r="AB108" s="9">
        <v>170</v>
      </c>
      <c r="AC108" s="9">
        <v>152</v>
      </c>
      <c r="AD108" s="9">
        <v>150</v>
      </c>
      <c r="AE108" s="9">
        <v>146</v>
      </c>
      <c r="AF108" s="9">
        <v>121</v>
      </c>
      <c r="AG108" s="9">
        <v>122</v>
      </c>
      <c r="AH108" s="9">
        <v>122</v>
      </c>
      <c r="AI108" s="9">
        <v>109</v>
      </c>
      <c r="AJ108" s="6"/>
    </row>
    <row r="109" spans="1:36" ht="13.5" customHeight="1" x14ac:dyDescent="0.2">
      <c r="A109" s="3"/>
      <c r="D109" s="1" t="s">
        <v>28</v>
      </c>
      <c r="X109" s="9">
        <v>152</v>
      </c>
      <c r="Y109" s="9">
        <v>148</v>
      </c>
      <c r="Z109" s="9">
        <v>143</v>
      </c>
      <c r="AA109" s="9">
        <v>156</v>
      </c>
      <c r="AB109" s="9">
        <v>115</v>
      </c>
      <c r="AC109" s="9">
        <v>91</v>
      </c>
      <c r="AD109" s="9">
        <v>82</v>
      </c>
      <c r="AE109" s="9">
        <v>82</v>
      </c>
      <c r="AF109" s="9">
        <v>74</v>
      </c>
      <c r="AG109" s="9">
        <v>88</v>
      </c>
      <c r="AH109" s="9">
        <v>84</v>
      </c>
      <c r="AI109" s="9">
        <v>77</v>
      </c>
      <c r="AJ109" s="6"/>
    </row>
    <row r="110" spans="1:36" ht="13.5" customHeight="1" x14ac:dyDescent="0.2">
      <c r="A110" s="3"/>
      <c r="D110" s="1" t="s">
        <v>65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>
        <v>51</v>
      </c>
      <c r="Y110" s="5">
        <v>42</v>
      </c>
      <c r="Z110" s="5">
        <v>48</v>
      </c>
      <c r="AA110" s="5">
        <v>45</v>
      </c>
      <c r="AB110" s="5">
        <v>66</v>
      </c>
      <c r="AC110" s="5">
        <v>66</v>
      </c>
      <c r="AD110" s="5">
        <v>59</v>
      </c>
      <c r="AE110" s="5">
        <v>67</v>
      </c>
      <c r="AF110" s="5">
        <v>44</v>
      </c>
      <c r="AG110" s="5">
        <v>42</v>
      </c>
      <c r="AH110" s="5">
        <v>59</v>
      </c>
      <c r="AI110" s="5">
        <v>24</v>
      </c>
      <c r="AJ110" s="6"/>
    </row>
    <row r="111" spans="1:36" ht="13.5" customHeight="1" x14ac:dyDescent="0.2">
      <c r="A111" s="3"/>
      <c r="E111" s="9">
        <v>175</v>
      </c>
      <c r="F111" s="9">
        <v>186</v>
      </c>
      <c r="G111" s="9">
        <v>191</v>
      </c>
      <c r="H111" s="9">
        <v>167</v>
      </c>
      <c r="I111" s="9">
        <v>175</v>
      </c>
      <c r="J111" s="9">
        <v>175</v>
      </c>
      <c r="K111" s="9">
        <v>208</v>
      </c>
      <c r="L111" s="9">
        <v>250</v>
      </c>
      <c r="M111" s="9">
        <v>283</v>
      </c>
      <c r="N111" s="9">
        <v>294</v>
      </c>
      <c r="O111" s="9">
        <v>282</v>
      </c>
      <c r="P111" s="9">
        <v>283</v>
      </c>
      <c r="Q111" s="9">
        <v>295</v>
      </c>
      <c r="R111" s="9">
        <v>337</v>
      </c>
      <c r="S111" s="9">
        <v>353</v>
      </c>
      <c r="T111" s="9">
        <v>351</v>
      </c>
      <c r="U111" s="9">
        <v>363</v>
      </c>
      <c r="V111" s="9">
        <v>404</v>
      </c>
      <c r="W111" s="9">
        <v>401</v>
      </c>
      <c r="X111" s="9">
        <f t="shared" ref="X111:AC111" si="100">SUM(X108:X110)</f>
        <v>387</v>
      </c>
      <c r="Y111" s="9">
        <f t="shared" si="100"/>
        <v>375</v>
      </c>
      <c r="Z111" s="9">
        <f t="shared" si="100"/>
        <v>373</v>
      </c>
      <c r="AA111" s="9">
        <f t="shared" si="100"/>
        <v>374</v>
      </c>
      <c r="AB111" s="9">
        <f t="shared" si="100"/>
        <v>351</v>
      </c>
      <c r="AC111" s="9">
        <f t="shared" si="100"/>
        <v>309</v>
      </c>
      <c r="AD111" s="9">
        <f t="shared" ref="AD111:AE111" si="101">SUM(AD108:AD110)</f>
        <v>291</v>
      </c>
      <c r="AE111" s="9">
        <f t="shared" si="101"/>
        <v>295</v>
      </c>
      <c r="AF111" s="9">
        <f t="shared" ref="AF111" si="102">SUM(AF108:AF110)</f>
        <v>239</v>
      </c>
      <c r="AG111" s="9">
        <f t="shared" ref="AG111:AH111" si="103">SUM(AG108:AG110)</f>
        <v>252</v>
      </c>
      <c r="AH111" s="9">
        <f t="shared" si="103"/>
        <v>265</v>
      </c>
      <c r="AI111" s="9">
        <f t="shared" ref="AI111" si="104">SUM(AI108:AI110)</f>
        <v>210</v>
      </c>
      <c r="AJ111" s="6"/>
    </row>
    <row r="112" spans="1:36" ht="13.5" customHeight="1" x14ac:dyDescent="0.2">
      <c r="A112" s="3"/>
      <c r="B112" s="4"/>
      <c r="C112" s="4"/>
      <c r="D112" s="4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6"/>
    </row>
    <row r="113" spans="1:36" ht="13.5" customHeight="1" x14ac:dyDescent="0.2">
      <c r="A113" s="3"/>
      <c r="AJ113" s="6"/>
    </row>
    <row r="114" spans="1:36" ht="13.5" customHeight="1" x14ac:dyDescent="0.2">
      <c r="A114" s="3"/>
      <c r="B114" s="1" t="s">
        <v>100</v>
      </c>
      <c r="AJ114" s="6"/>
    </row>
    <row r="115" spans="1:36" ht="13.5" customHeight="1" x14ac:dyDescent="0.2">
      <c r="A115" s="3"/>
      <c r="B115" s="1" t="s">
        <v>76</v>
      </c>
      <c r="AJ115" s="6"/>
    </row>
    <row r="116" spans="1:36" ht="13.5" customHeight="1" x14ac:dyDescent="0.2">
      <c r="A116" s="3"/>
      <c r="AJ116" s="6"/>
    </row>
    <row r="117" spans="1:36" ht="13.5" customHeight="1" x14ac:dyDescent="0.2">
      <c r="A117" s="3"/>
      <c r="B117" s="1" t="s">
        <v>101</v>
      </c>
      <c r="AJ117" s="6"/>
    </row>
    <row r="118" spans="1:36" ht="13.5" customHeight="1" x14ac:dyDescent="0.2">
      <c r="A118" s="3"/>
      <c r="B118" s="1" t="s">
        <v>102</v>
      </c>
      <c r="AJ118" s="6"/>
    </row>
    <row r="119" spans="1:36" ht="13.5" customHeight="1" x14ac:dyDescent="0.2">
      <c r="A119" s="3"/>
      <c r="AJ119" s="6"/>
    </row>
    <row r="120" spans="1:36" ht="13.5" customHeight="1" x14ac:dyDescent="0.2">
      <c r="A120" s="19"/>
      <c r="B120" s="88" t="s">
        <v>77</v>
      </c>
      <c r="C120" s="88"/>
      <c r="D120" s="88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 t="s">
        <v>106</v>
      </c>
      <c r="AJ120" s="20"/>
    </row>
  </sheetData>
  <mergeCells count="2">
    <mergeCell ref="A2:AJ2"/>
    <mergeCell ref="B120:D120"/>
  </mergeCells>
  <hyperlinks>
    <hyperlink ref="B120:D120" r:id="rId1" display="Source: IPEDS HR, Human Resources Survey" xr:uid="{1B1F26B9-59AE-4028-BFC7-3AEABC692876}"/>
  </hyperlinks>
  <printOptions horizontalCentered="1"/>
  <pageMargins left="0.7" right="0.45" top="0.5" bottom="0.25" header="0.5" footer="0.5"/>
  <pageSetup scale="79" orientation="portrait" r:id="rId2"/>
  <headerFooter alignWithMargins="0"/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N122"/>
  <sheetViews>
    <sheetView zoomScaleNormal="100" workbookViewId="0"/>
  </sheetViews>
  <sheetFormatPr defaultColWidth="9.140625" defaultRowHeight="13.5" customHeight="1" x14ac:dyDescent="0.2"/>
  <cols>
    <col min="1" max="3" width="2.7109375" style="1" customWidth="1"/>
    <col min="4" max="4" width="37.7109375" style="1" customWidth="1"/>
    <col min="5" max="29" width="8.7109375" style="9" hidden="1" customWidth="1"/>
    <col min="30" max="35" width="8.7109375" style="9" customWidth="1"/>
    <col min="36" max="36" width="2.7109375" style="1" customWidth="1"/>
    <col min="37" max="38" width="9.140625" style="1" customWidth="1"/>
    <col min="39" max="16384" width="9.140625" style="1"/>
  </cols>
  <sheetData>
    <row r="2" spans="1:40" ht="15" customHeight="1" x14ac:dyDescent="0.25">
      <c r="A2" s="84" t="s">
        <v>0</v>
      </c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7"/>
    </row>
    <row r="3" spans="1:40" ht="13.5" customHeight="1" x14ac:dyDescent="0.2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</row>
    <row r="4" spans="1:40" ht="15" customHeight="1" x14ac:dyDescent="0.25">
      <c r="A4" s="3"/>
      <c r="B4" s="7" t="s">
        <v>1</v>
      </c>
      <c r="C4" s="8"/>
      <c r="AJ4" s="6"/>
    </row>
    <row r="5" spans="1:40" ht="15" customHeight="1" x14ac:dyDescent="0.25">
      <c r="A5" s="3"/>
      <c r="B5" s="7" t="s">
        <v>72</v>
      </c>
      <c r="C5" s="8"/>
      <c r="AJ5" s="6"/>
      <c r="AM5" s="9"/>
      <c r="AN5" s="9"/>
    </row>
    <row r="6" spans="1:40" ht="13.5" customHeight="1" thickBot="1" x14ac:dyDescent="0.25">
      <c r="A6" s="3"/>
      <c r="B6" s="10"/>
      <c r="C6" s="10"/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6"/>
    </row>
    <row r="7" spans="1:40" ht="13.5" customHeight="1" thickTop="1" x14ac:dyDescent="0.2">
      <c r="A7" s="3"/>
      <c r="B7" s="12"/>
      <c r="C7" s="4"/>
      <c r="D7" s="4"/>
      <c r="E7" s="13" t="s">
        <v>2</v>
      </c>
      <c r="F7" s="13" t="s">
        <v>3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  <c r="M7" s="13" t="s">
        <v>10</v>
      </c>
      <c r="N7" s="13" t="s">
        <v>11</v>
      </c>
      <c r="O7" s="13" t="s">
        <v>12</v>
      </c>
      <c r="P7" s="13" t="s">
        <v>13</v>
      </c>
      <c r="Q7" s="13" t="s">
        <v>14</v>
      </c>
      <c r="R7" s="13" t="s">
        <v>15</v>
      </c>
      <c r="S7" s="13" t="s">
        <v>16</v>
      </c>
      <c r="T7" s="13" t="s">
        <v>17</v>
      </c>
      <c r="U7" s="13" t="s">
        <v>18</v>
      </c>
      <c r="V7" s="13" t="s">
        <v>19</v>
      </c>
      <c r="W7" s="13" t="s">
        <v>20</v>
      </c>
      <c r="X7" s="13" t="s">
        <v>21</v>
      </c>
      <c r="Y7" s="13" t="s">
        <v>22</v>
      </c>
      <c r="Z7" s="13" t="s">
        <v>91</v>
      </c>
      <c r="AA7" s="13" t="s">
        <v>93</v>
      </c>
      <c r="AB7" s="13" t="s">
        <v>94</v>
      </c>
      <c r="AC7" s="13" t="s">
        <v>95</v>
      </c>
      <c r="AD7" s="13" t="s">
        <v>96</v>
      </c>
      <c r="AE7" s="13" t="s">
        <v>98</v>
      </c>
      <c r="AF7" s="13" t="s">
        <v>99</v>
      </c>
      <c r="AG7" s="13" t="s">
        <v>103</v>
      </c>
      <c r="AH7" s="13" t="s">
        <v>104</v>
      </c>
      <c r="AI7" s="13" t="s">
        <v>105</v>
      </c>
      <c r="AJ7" s="6"/>
    </row>
    <row r="8" spans="1:40" ht="13.5" customHeight="1" x14ac:dyDescent="0.2">
      <c r="A8" s="3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6"/>
    </row>
    <row r="9" spans="1:40" ht="13.5" customHeight="1" x14ac:dyDescent="0.2">
      <c r="A9" s="3"/>
      <c r="B9" s="51" t="s">
        <v>23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6"/>
    </row>
    <row r="10" spans="1:40" ht="13.5" customHeight="1" x14ac:dyDescent="0.2">
      <c r="A10" s="3"/>
      <c r="E10" s="9">
        <f t="shared" ref="E10:Y10" si="0">E15+E111</f>
        <v>958</v>
      </c>
      <c r="F10" s="9">
        <f t="shared" si="0"/>
        <v>903</v>
      </c>
      <c r="G10" s="9">
        <f t="shared" si="0"/>
        <v>932</v>
      </c>
      <c r="H10" s="9">
        <f t="shared" si="0"/>
        <v>991</v>
      </c>
      <c r="I10" s="9">
        <f t="shared" si="0"/>
        <v>1032</v>
      </c>
      <c r="J10" s="9">
        <f t="shared" si="0"/>
        <v>1042</v>
      </c>
      <c r="K10" s="9">
        <f t="shared" si="0"/>
        <v>1085</v>
      </c>
      <c r="L10" s="9">
        <f t="shared" si="0"/>
        <v>1106</v>
      </c>
      <c r="M10" s="9">
        <f t="shared" si="0"/>
        <v>1214</v>
      </c>
      <c r="N10" s="9">
        <f t="shared" si="0"/>
        <v>1195</v>
      </c>
      <c r="O10" s="9">
        <f t="shared" si="0"/>
        <v>1158</v>
      </c>
      <c r="P10" s="9">
        <f t="shared" si="0"/>
        <v>540</v>
      </c>
      <c r="Q10" s="9">
        <f t="shared" si="0"/>
        <v>537</v>
      </c>
      <c r="R10" s="9">
        <f t="shared" si="0"/>
        <v>544</v>
      </c>
      <c r="S10" s="9">
        <f t="shared" si="0"/>
        <v>567</v>
      </c>
      <c r="T10" s="9">
        <f t="shared" si="0"/>
        <v>578</v>
      </c>
      <c r="U10" s="9">
        <f t="shared" si="0"/>
        <v>595</v>
      </c>
      <c r="V10" s="9">
        <f t="shared" si="0"/>
        <v>530</v>
      </c>
      <c r="W10" s="9">
        <f t="shared" si="0"/>
        <v>532</v>
      </c>
      <c r="X10" s="9">
        <f t="shared" si="0"/>
        <v>514</v>
      </c>
      <c r="Y10" s="9">
        <f t="shared" si="0"/>
        <v>486</v>
      </c>
      <c r="Z10" s="9">
        <f t="shared" ref="Z10" si="1">Z15+Z111</f>
        <v>479</v>
      </c>
      <c r="AA10" s="9">
        <f t="shared" ref="AA10:AB10" si="2">AA15+AA111</f>
        <v>502</v>
      </c>
      <c r="AB10" s="9">
        <f t="shared" si="2"/>
        <v>534</v>
      </c>
      <c r="AC10" s="9">
        <f t="shared" ref="AC10:AD10" si="3">AC15+AC111</f>
        <v>508</v>
      </c>
      <c r="AD10" s="9">
        <f t="shared" si="3"/>
        <v>486</v>
      </c>
      <c r="AE10" s="9">
        <f t="shared" ref="AE10:AF10" si="4">AE15+AE111</f>
        <v>477</v>
      </c>
      <c r="AF10" s="9">
        <f t="shared" si="4"/>
        <v>527</v>
      </c>
      <c r="AG10" s="9">
        <f t="shared" ref="AG10:AH10" si="5">AG15+AG111</f>
        <v>541</v>
      </c>
      <c r="AH10" s="9">
        <f t="shared" si="5"/>
        <v>533</v>
      </c>
      <c r="AI10" s="9">
        <f t="shared" ref="AI10" si="6">AI15+AI111</f>
        <v>560</v>
      </c>
      <c r="AJ10" s="6"/>
    </row>
    <row r="11" spans="1:40" ht="13.5" customHeight="1" x14ac:dyDescent="0.2">
      <c r="A11" s="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6"/>
    </row>
    <row r="12" spans="1:40" ht="13.5" customHeight="1" x14ac:dyDescent="0.2">
      <c r="A12" s="3"/>
      <c r="B12" s="51" t="s">
        <v>24</v>
      </c>
      <c r="C12" s="52"/>
      <c r="D12" s="52"/>
      <c r="E12" s="53"/>
      <c r="F12" s="53"/>
      <c r="G12" s="53"/>
      <c r="H12" s="53"/>
      <c r="I12" s="53"/>
      <c r="J12" s="53"/>
      <c r="AJ12" s="6"/>
    </row>
    <row r="13" spans="1:40" ht="13.5" customHeight="1" x14ac:dyDescent="0.2">
      <c r="A13" s="3"/>
      <c r="D13" s="1" t="s">
        <v>83</v>
      </c>
      <c r="E13" s="9">
        <v>772</v>
      </c>
      <c r="F13" s="9">
        <v>728</v>
      </c>
      <c r="G13" s="9">
        <v>743</v>
      </c>
      <c r="H13" s="9">
        <v>778</v>
      </c>
      <c r="I13" s="9">
        <v>853</v>
      </c>
      <c r="J13" s="9">
        <v>879</v>
      </c>
      <c r="K13" s="18">
        <v>917</v>
      </c>
      <c r="L13" s="18">
        <v>939</v>
      </c>
      <c r="M13" s="18">
        <v>1043</v>
      </c>
      <c r="N13" s="18">
        <v>1062</v>
      </c>
      <c r="O13" s="18">
        <v>993</v>
      </c>
      <c r="P13" s="9">
        <v>489</v>
      </c>
      <c r="Q13" s="9">
        <v>492</v>
      </c>
      <c r="R13" s="9">
        <v>498</v>
      </c>
      <c r="S13" s="9">
        <v>516</v>
      </c>
      <c r="T13" s="9">
        <v>525</v>
      </c>
      <c r="U13" s="9">
        <v>551</v>
      </c>
      <c r="V13" s="9">
        <v>498</v>
      </c>
      <c r="W13" s="9">
        <v>500</v>
      </c>
      <c r="X13" s="9">
        <f t="shared" ref="X13:Z14" si="7">X18+X75</f>
        <v>485</v>
      </c>
      <c r="Y13" s="9">
        <f t="shared" si="7"/>
        <v>452</v>
      </c>
      <c r="Z13" s="9">
        <f t="shared" si="7"/>
        <v>452</v>
      </c>
      <c r="AA13" s="9">
        <f t="shared" ref="AA13:AB13" si="8">AA18+AA75</f>
        <v>474</v>
      </c>
      <c r="AB13" s="9">
        <f t="shared" si="8"/>
        <v>503</v>
      </c>
      <c r="AC13" s="9">
        <f t="shared" ref="AC13:AD13" si="9">AC18+AC75</f>
        <v>474</v>
      </c>
      <c r="AD13" s="9">
        <f t="shared" si="9"/>
        <v>457</v>
      </c>
      <c r="AE13" s="9">
        <f t="shared" ref="AE13:AF13" si="10">AE18+AE75</f>
        <v>454</v>
      </c>
      <c r="AF13" s="9">
        <f t="shared" si="10"/>
        <v>501</v>
      </c>
      <c r="AG13" s="9">
        <f t="shared" ref="AG13:AH13" si="11">AG18+AG75</f>
        <v>507</v>
      </c>
      <c r="AH13" s="9">
        <f t="shared" si="11"/>
        <v>504</v>
      </c>
      <c r="AI13" s="9">
        <f t="shared" ref="AI13" si="12">AI18+AI75</f>
        <v>530</v>
      </c>
      <c r="AJ13" s="6"/>
    </row>
    <row r="14" spans="1:40" ht="13.5" customHeight="1" x14ac:dyDescent="0.2">
      <c r="A14" s="3"/>
      <c r="D14" s="1" t="s">
        <v>84</v>
      </c>
      <c r="E14" s="5">
        <v>184</v>
      </c>
      <c r="F14" s="5">
        <v>173</v>
      </c>
      <c r="G14" s="5">
        <v>184</v>
      </c>
      <c r="H14" s="5">
        <v>210</v>
      </c>
      <c r="I14" s="5">
        <v>169</v>
      </c>
      <c r="J14" s="5">
        <v>152</v>
      </c>
      <c r="K14" s="13">
        <v>157</v>
      </c>
      <c r="L14" s="13">
        <v>161</v>
      </c>
      <c r="M14" s="13">
        <v>161</v>
      </c>
      <c r="N14" s="13">
        <v>128</v>
      </c>
      <c r="O14" s="13">
        <v>158</v>
      </c>
      <c r="P14" s="5">
        <v>45</v>
      </c>
      <c r="Q14" s="5">
        <v>41</v>
      </c>
      <c r="R14" s="5">
        <v>44</v>
      </c>
      <c r="S14" s="5">
        <v>50</v>
      </c>
      <c r="T14" s="5">
        <v>52</v>
      </c>
      <c r="U14" s="5">
        <v>42</v>
      </c>
      <c r="V14" s="5">
        <v>29</v>
      </c>
      <c r="W14" s="5">
        <v>27</v>
      </c>
      <c r="X14" s="5">
        <f t="shared" si="7"/>
        <v>24</v>
      </c>
      <c r="Y14" s="5">
        <f t="shared" si="7"/>
        <v>27</v>
      </c>
      <c r="Z14" s="5">
        <f t="shared" si="7"/>
        <v>19</v>
      </c>
      <c r="AA14" s="5">
        <f t="shared" ref="AA14:AB14" si="13">AA19+AA76</f>
        <v>20</v>
      </c>
      <c r="AB14" s="5">
        <f t="shared" si="13"/>
        <v>29</v>
      </c>
      <c r="AC14" s="5">
        <f t="shared" ref="AC14:AD14" si="14">AC19+AC76</f>
        <v>30</v>
      </c>
      <c r="AD14" s="5">
        <f t="shared" si="14"/>
        <v>26</v>
      </c>
      <c r="AE14" s="5">
        <f t="shared" ref="AE14:AF14" si="15">AE19+AE76</f>
        <v>22</v>
      </c>
      <c r="AF14" s="5">
        <f t="shared" si="15"/>
        <v>22</v>
      </c>
      <c r="AG14" s="5">
        <f t="shared" ref="AG14:AH14" si="16">AG19+AG76</f>
        <v>29</v>
      </c>
      <c r="AH14" s="5">
        <f t="shared" si="16"/>
        <v>28</v>
      </c>
      <c r="AI14" s="5">
        <f t="shared" ref="AI14" si="17">AI19+AI76</f>
        <v>29</v>
      </c>
      <c r="AJ14" s="6"/>
    </row>
    <row r="15" spans="1:40" ht="13.5" customHeight="1" x14ac:dyDescent="0.2">
      <c r="A15" s="3"/>
      <c r="D15" s="2"/>
      <c r="E15" s="9">
        <f t="shared" ref="E15:Y15" si="18">SUM(E13:E14)</f>
        <v>956</v>
      </c>
      <c r="F15" s="9">
        <f t="shared" si="18"/>
        <v>901</v>
      </c>
      <c r="G15" s="9">
        <f t="shared" si="18"/>
        <v>927</v>
      </c>
      <c r="H15" s="9">
        <f t="shared" si="18"/>
        <v>988</v>
      </c>
      <c r="I15" s="9">
        <f t="shared" si="18"/>
        <v>1022</v>
      </c>
      <c r="J15" s="9">
        <f t="shared" si="18"/>
        <v>1031</v>
      </c>
      <c r="K15" s="18">
        <f t="shared" si="18"/>
        <v>1074</v>
      </c>
      <c r="L15" s="18">
        <f t="shared" si="18"/>
        <v>1100</v>
      </c>
      <c r="M15" s="18">
        <f t="shared" si="18"/>
        <v>1204</v>
      </c>
      <c r="N15" s="18">
        <f t="shared" si="18"/>
        <v>1190</v>
      </c>
      <c r="O15" s="18">
        <f t="shared" si="18"/>
        <v>1151</v>
      </c>
      <c r="P15" s="9">
        <f t="shared" si="18"/>
        <v>534</v>
      </c>
      <c r="Q15" s="9">
        <f t="shared" si="18"/>
        <v>533</v>
      </c>
      <c r="R15" s="9">
        <f t="shared" si="18"/>
        <v>542</v>
      </c>
      <c r="S15" s="9">
        <f t="shared" si="18"/>
        <v>566</v>
      </c>
      <c r="T15" s="9">
        <f t="shared" si="18"/>
        <v>577</v>
      </c>
      <c r="U15" s="9">
        <f t="shared" si="18"/>
        <v>593</v>
      </c>
      <c r="V15" s="9">
        <f t="shared" si="18"/>
        <v>527</v>
      </c>
      <c r="W15" s="9">
        <f t="shared" si="18"/>
        <v>527</v>
      </c>
      <c r="X15" s="9">
        <f t="shared" si="18"/>
        <v>509</v>
      </c>
      <c r="Y15" s="9">
        <f t="shared" si="18"/>
        <v>479</v>
      </c>
      <c r="Z15" s="9">
        <f t="shared" ref="Z15" si="19">SUM(Z13:Z14)</f>
        <v>471</v>
      </c>
      <c r="AA15" s="9">
        <f t="shared" ref="AA15:AB15" si="20">SUM(AA13:AA14)</f>
        <v>494</v>
      </c>
      <c r="AB15" s="9">
        <f t="shared" si="20"/>
        <v>532</v>
      </c>
      <c r="AC15" s="9">
        <f t="shared" ref="AC15:AD15" si="21">SUM(AC13:AC14)</f>
        <v>504</v>
      </c>
      <c r="AD15" s="9">
        <f t="shared" si="21"/>
        <v>483</v>
      </c>
      <c r="AE15" s="9">
        <f t="shared" ref="AE15:AF15" si="22">SUM(AE13:AE14)</f>
        <v>476</v>
      </c>
      <c r="AF15" s="9">
        <f t="shared" si="22"/>
        <v>523</v>
      </c>
      <c r="AG15" s="9">
        <f t="shared" ref="AG15:AH15" si="23">SUM(AG13:AG14)</f>
        <v>536</v>
      </c>
      <c r="AH15" s="9">
        <f t="shared" si="23"/>
        <v>532</v>
      </c>
      <c r="AI15" s="9">
        <f t="shared" ref="AI15" si="24">SUM(AI13:AI14)</f>
        <v>559</v>
      </c>
      <c r="AJ15" s="6"/>
    </row>
    <row r="16" spans="1:40" ht="13.5" customHeight="1" x14ac:dyDescent="0.2">
      <c r="A16" s="3"/>
      <c r="D16" s="2"/>
      <c r="K16" s="18"/>
      <c r="L16" s="18"/>
      <c r="M16" s="18"/>
      <c r="N16" s="18"/>
      <c r="O16" s="18"/>
      <c r="AJ16" s="6"/>
    </row>
    <row r="17" spans="1:36" ht="13.5" customHeight="1" x14ac:dyDescent="0.2">
      <c r="A17" s="3"/>
      <c r="B17" s="51" t="s">
        <v>25</v>
      </c>
      <c r="C17" s="8"/>
      <c r="D17" s="2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AJ17" s="6"/>
    </row>
    <row r="18" spans="1:36" ht="13.5" customHeight="1" x14ac:dyDescent="0.2">
      <c r="A18" s="3"/>
      <c r="D18" s="1" t="s">
        <v>83</v>
      </c>
      <c r="E18" s="15"/>
      <c r="F18" s="15"/>
      <c r="G18" s="15"/>
      <c r="H18" s="15"/>
      <c r="I18" s="15"/>
      <c r="J18" s="15"/>
      <c r="K18" s="18"/>
      <c r="L18" s="18"/>
      <c r="M18" s="18"/>
      <c r="N18" s="18"/>
      <c r="O18" s="18"/>
      <c r="X18" s="9">
        <f t="shared" ref="X18:AC18" si="25">X25</f>
        <v>13</v>
      </c>
      <c r="Y18" s="9">
        <f t="shared" si="25"/>
        <v>0</v>
      </c>
      <c r="Z18" s="9">
        <f t="shared" si="25"/>
        <v>0</v>
      </c>
      <c r="AA18" s="9">
        <f t="shared" si="25"/>
        <v>0</v>
      </c>
      <c r="AB18" s="9">
        <f t="shared" si="25"/>
        <v>0</v>
      </c>
      <c r="AC18" s="9">
        <f t="shared" si="25"/>
        <v>0</v>
      </c>
      <c r="AD18" s="9">
        <f t="shared" ref="AD18:AE18" si="26">AD25</f>
        <v>0</v>
      </c>
      <c r="AE18" s="9">
        <f t="shared" si="26"/>
        <v>0</v>
      </c>
      <c r="AF18" s="9">
        <f t="shared" ref="AF18:AG18" si="27">AF25</f>
        <v>0</v>
      </c>
      <c r="AG18" s="9">
        <f t="shared" si="27"/>
        <v>0</v>
      </c>
      <c r="AH18" s="9">
        <f t="shared" ref="AH18:AI18" si="28">AH25</f>
        <v>0</v>
      </c>
      <c r="AI18" s="9">
        <f t="shared" si="28"/>
        <v>0</v>
      </c>
      <c r="AJ18" s="6"/>
    </row>
    <row r="19" spans="1:36" ht="13.5" customHeight="1" x14ac:dyDescent="0.2">
      <c r="A19" s="3"/>
      <c r="D19" s="1" t="s">
        <v>85</v>
      </c>
      <c r="E19" s="15"/>
      <c r="F19" s="15"/>
      <c r="G19" s="15"/>
      <c r="H19" s="15"/>
      <c r="I19" s="15"/>
      <c r="J19" s="15"/>
      <c r="K19" s="18"/>
      <c r="L19" s="18"/>
      <c r="M19" s="18"/>
      <c r="N19" s="18"/>
      <c r="O19" s="18"/>
      <c r="X19" s="5">
        <f t="shared" ref="X19:AC19" si="29">X69</f>
        <v>0</v>
      </c>
      <c r="Y19" s="5">
        <f t="shared" si="29"/>
        <v>0</v>
      </c>
      <c r="Z19" s="5">
        <f t="shared" si="29"/>
        <v>0</v>
      </c>
      <c r="AA19" s="5">
        <f t="shared" si="29"/>
        <v>0</v>
      </c>
      <c r="AB19" s="5">
        <f t="shared" si="29"/>
        <v>0</v>
      </c>
      <c r="AC19" s="5">
        <f t="shared" si="29"/>
        <v>0</v>
      </c>
      <c r="AD19" s="5">
        <f t="shared" ref="AD19:AE19" si="30">AD69</f>
        <v>0</v>
      </c>
      <c r="AE19" s="5">
        <f t="shared" si="30"/>
        <v>0</v>
      </c>
      <c r="AF19" s="5">
        <f t="shared" ref="AF19:AG19" si="31">AF69</f>
        <v>0</v>
      </c>
      <c r="AG19" s="5">
        <f t="shared" si="31"/>
        <v>0</v>
      </c>
      <c r="AH19" s="5">
        <f t="shared" ref="AH19:AI19" si="32">AH69</f>
        <v>0</v>
      </c>
      <c r="AI19" s="5">
        <f t="shared" si="32"/>
        <v>0</v>
      </c>
      <c r="AJ19" s="6"/>
    </row>
    <row r="20" spans="1:36" ht="13.5" customHeight="1" x14ac:dyDescent="0.2">
      <c r="A20" s="3"/>
      <c r="D20" s="2"/>
      <c r="E20" s="15"/>
      <c r="F20" s="15"/>
      <c r="G20" s="15"/>
      <c r="H20" s="15"/>
      <c r="I20" s="15"/>
      <c r="J20" s="15"/>
      <c r="K20" s="18"/>
      <c r="L20" s="18"/>
      <c r="M20" s="18"/>
      <c r="N20" s="18"/>
      <c r="O20" s="18"/>
      <c r="X20" s="9">
        <f t="shared" ref="X20:AC20" si="33">SUM(X18:X19)</f>
        <v>13</v>
      </c>
      <c r="Y20" s="9">
        <f t="shared" si="33"/>
        <v>0</v>
      </c>
      <c r="Z20" s="9">
        <f t="shared" si="33"/>
        <v>0</v>
      </c>
      <c r="AA20" s="9">
        <f t="shared" si="33"/>
        <v>0</v>
      </c>
      <c r="AB20" s="9">
        <f t="shared" si="33"/>
        <v>0</v>
      </c>
      <c r="AC20" s="9">
        <f t="shared" si="33"/>
        <v>0</v>
      </c>
      <c r="AD20" s="9">
        <f t="shared" ref="AD20:AE20" si="34">SUM(AD18:AD19)</f>
        <v>0</v>
      </c>
      <c r="AE20" s="9">
        <f t="shared" si="34"/>
        <v>0</v>
      </c>
      <c r="AF20" s="9">
        <f t="shared" ref="AF20:AG20" si="35">SUM(AF18:AF19)</f>
        <v>0</v>
      </c>
      <c r="AG20" s="9">
        <f t="shared" si="35"/>
        <v>0</v>
      </c>
      <c r="AH20" s="9">
        <f t="shared" ref="AH20:AI20" si="36">SUM(AH18:AH19)</f>
        <v>0</v>
      </c>
      <c r="AI20" s="9">
        <f t="shared" si="36"/>
        <v>0</v>
      </c>
      <c r="AJ20" s="6"/>
    </row>
    <row r="21" spans="1:36" ht="13.5" customHeight="1" x14ac:dyDescent="0.2">
      <c r="A21" s="3"/>
      <c r="C21" s="8" t="s">
        <v>26</v>
      </c>
      <c r="D21" s="8"/>
      <c r="E21" s="15"/>
      <c r="F21" s="15"/>
      <c r="G21" s="15"/>
      <c r="H21" s="15"/>
      <c r="I21" s="15"/>
      <c r="J21" s="15"/>
      <c r="K21" s="18"/>
      <c r="L21" s="18"/>
      <c r="M21" s="18"/>
      <c r="N21" s="18"/>
      <c r="O21" s="18"/>
      <c r="AJ21" s="6"/>
    </row>
    <row r="22" spans="1:36" ht="13.5" customHeight="1" x14ac:dyDescent="0.2">
      <c r="A22" s="3"/>
      <c r="D22" s="1" t="s">
        <v>27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6"/>
    </row>
    <row r="23" spans="1:36" ht="13.5" customHeight="1" x14ac:dyDescent="0.2">
      <c r="A23" s="3"/>
      <c r="D23" s="1" t="s">
        <v>28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6"/>
    </row>
    <row r="24" spans="1:36" ht="13.5" customHeight="1" x14ac:dyDescent="0.2">
      <c r="A24" s="3"/>
      <c r="D24" s="1" t="s">
        <v>29</v>
      </c>
      <c r="X24" s="5">
        <v>13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6"/>
    </row>
    <row r="25" spans="1:36" ht="13.5" customHeight="1" x14ac:dyDescent="0.2">
      <c r="A25" s="3"/>
      <c r="X25" s="9">
        <f t="shared" ref="X25:AC25" si="37">SUM(X22:X24)</f>
        <v>13</v>
      </c>
      <c r="Y25" s="9">
        <f t="shared" si="37"/>
        <v>0</v>
      </c>
      <c r="Z25" s="9">
        <f t="shared" si="37"/>
        <v>0</v>
      </c>
      <c r="AA25" s="9">
        <f t="shared" si="37"/>
        <v>0</v>
      </c>
      <c r="AB25" s="9">
        <f t="shared" si="37"/>
        <v>0</v>
      </c>
      <c r="AC25" s="9">
        <f t="shared" si="37"/>
        <v>0</v>
      </c>
      <c r="AD25" s="9">
        <f t="shared" ref="AD25:AE25" si="38">SUM(AD22:AD24)</f>
        <v>0</v>
      </c>
      <c r="AE25" s="9">
        <f t="shared" si="38"/>
        <v>0</v>
      </c>
      <c r="AF25" s="9">
        <f t="shared" ref="AF25:AG25" si="39">SUM(AF22:AF24)</f>
        <v>0</v>
      </c>
      <c r="AG25" s="9">
        <f t="shared" si="39"/>
        <v>0</v>
      </c>
      <c r="AH25" s="9">
        <f t="shared" ref="AH25:AI25" si="40">SUM(AH22:AH24)</f>
        <v>0</v>
      </c>
      <c r="AI25" s="9">
        <f t="shared" si="40"/>
        <v>0</v>
      </c>
      <c r="AJ25" s="6"/>
    </row>
    <row r="26" spans="1:36" ht="13.5" customHeight="1" x14ac:dyDescent="0.2">
      <c r="A26" s="3"/>
      <c r="C26" s="8" t="s">
        <v>30</v>
      </c>
      <c r="K26" s="18"/>
      <c r="L26" s="18"/>
      <c r="M26" s="18"/>
      <c r="N26" s="18"/>
      <c r="O26" s="18"/>
      <c r="AJ26" s="6"/>
    </row>
    <row r="27" spans="1:36" ht="13.5" customHeight="1" x14ac:dyDescent="0.2">
      <c r="A27" s="3"/>
      <c r="D27" s="1" t="s">
        <v>31</v>
      </c>
      <c r="E27" s="15"/>
      <c r="F27" s="15"/>
      <c r="G27" s="15"/>
      <c r="H27" s="15"/>
      <c r="I27" s="15"/>
      <c r="J27" s="15"/>
      <c r="K27" s="18"/>
      <c r="L27" s="18"/>
      <c r="M27" s="18"/>
      <c r="N27" s="18"/>
      <c r="O27" s="18"/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6"/>
    </row>
    <row r="28" spans="1:36" ht="13.5" customHeight="1" x14ac:dyDescent="0.2">
      <c r="A28" s="3"/>
      <c r="D28" s="1" t="s">
        <v>32</v>
      </c>
      <c r="E28" s="15"/>
      <c r="F28" s="15"/>
      <c r="G28" s="15"/>
      <c r="H28" s="15"/>
      <c r="I28" s="15"/>
      <c r="J28" s="15"/>
      <c r="K28" s="18"/>
      <c r="L28" s="18"/>
      <c r="M28" s="18"/>
      <c r="N28" s="18"/>
      <c r="O28" s="18"/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6"/>
    </row>
    <row r="29" spans="1:36" ht="13.5" customHeight="1" x14ac:dyDescent="0.2">
      <c r="A29" s="3"/>
      <c r="D29" s="1" t="s">
        <v>33</v>
      </c>
      <c r="E29" s="15"/>
      <c r="F29" s="15"/>
      <c r="G29" s="15"/>
      <c r="H29" s="15"/>
      <c r="I29" s="15"/>
      <c r="J29" s="15"/>
      <c r="K29" s="18"/>
      <c r="L29" s="18"/>
      <c r="M29" s="18"/>
      <c r="N29" s="18"/>
      <c r="O29" s="18"/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6"/>
    </row>
    <row r="30" spans="1:36" ht="13.5" customHeight="1" x14ac:dyDescent="0.2">
      <c r="A30" s="3"/>
      <c r="D30" s="1" t="s">
        <v>34</v>
      </c>
      <c r="E30" s="15"/>
      <c r="F30" s="15"/>
      <c r="G30" s="15"/>
      <c r="H30" s="15"/>
      <c r="I30" s="15"/>
      <c r="J30" s="15"/>
      <c r="K30" s="18"/>
      <c r="L30" s="18"/>
      <c r="M30" s="18"/>
      <c r="N30" s="18"/>
      <c r="O30" s="18"/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6"/>
    </row>
    <row r="31" spans="1:36" ht="13.5" customHeight="1" x14ac:dyDescent="0.2">
      <c r="A31" s="3"/>
      <c r="D31" s="1" t="s">
        <v>35</v>
      </c>
      <c r="E31" s="15"/>
      <c r="F31" s="15"/>
      <c r="G31" s="15"/>
      <c r="H31" s="15"/>
      <c r="I31" s="15"/>
      <c r="J31" s="15"/>
      <c r="K31" s="18"/>
      <c r="L31" s="18"/>
      <c r="M31" s="18"/>
      <c r="N31" s="18"/>
      <c r="O31" s="18"/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6"/>
    </row>
    <row r="32" spans="1:36" ht="13.5" customHeight="1" x14ac:dyDescent="0.2">
      <c r="A32" s="3"/>
      <c r="D32" s="1" t="s">
        <v>36</v>
      </c>
      <c r="E32" s="15"/>
      <c r="F32" s="15"/>
      <c r="G32" s="15"/>
      <c r="H32" s="15"/>
      <c r="I32" s="15"/>
      <c r="J32" s="15"/>
      <c r="K32" s="18"/>
      <c r="L32" s="18"/>
      <c r="M32" s="18"/>
      <c r="N32" s="18"/>
      <c r="O32" s="18"/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6"/>
    </row>
    <row r="33" spans="1:36" ht="13.5" customHeight="1" x14ac:dyDescent="0.2">
      <c r="A33" s="3"/>
      <c r="D33" s="2"/>
      <c r="E33" s="15"/>
      <c r="F33" s="15"/>
      <c r="G33" s="15"/>
      <c r="H33" s="15"/>
      <c r="I33" s="15"/>
      <c r="J33" s="15"/>
      <c r="K33" s="18"/>
      <c r="L33" s="18"/>
      <c r="M33" s="18"/>
      <c r="N33" s="18"/>
      <c r="O33" s="18"/>
      <c r="X33" s="16">
        <f t="shared" ref="X33:AC33" si="41">SUM(X27:X32)</f>
        <v>0</v>
      </c>
      <c r="Y33" s="16">
        <f t="shared" si="41"/>
        <v>0</v>
      </c>
      <c r="Z33" s="16">
        <f t="shared" si="41"/>
        <v>0</v>
      </c>
      <c r="AA33" s="16">
        <f t="shared" si="41"/>
        <v>0</v>
      </c>
      <c r="AB33" s="16">
        <f t="shared" si="41"/>
        <v>0</v>
      </c>
      <c r="AC33" s="16">
        <f t="shared" si="41"/>
        <v>0</v>
      </c>
      <c r="AD33" s="16">
        <f t="shared" ref="AD33:AE33" si="42">SUM(AD27:AD32)</f>
        <v>0</v>
      </c>
      <c r="AE33" s="16">
        <f t="shared" si="42"/>
        <v>0</v>
      </c>
      <c r="AF33" s="16">
        <f t="shared" ref="AF33:AG33" si="43">SUM(AF27:AF32)</f>
        <v>0</v>
      </c>
      <c r="AG33" s="16">
        <f t="shared" si="43"/>
        <v>0</v>
      </c>
      <c r="AH33" s="16">
        <f t="shared" ref="AH33:AI33" si="44">SUM(AH27:AH32)</f>
        <v>0</v>
      </c>
      <c r="AI33" s="16">
        <f t="shared" si="44"/>
        <v>0</v>
      </c>
      <c r="AJ33" s="6"/>
    </row>
    <row r="34" spans="1:36" ht="13.5" customHeight="1" x14ac:dyDescent="0.2">
      <c r="A34" s="3"/>
      <c r="C34" s="8" t="s">
        <v>37</v>
      </c>
      <c r="E34" s="15"/>
      <c r="F34" s="15"/>
      <c r="G34" s="15"/>
      <c r="H34" s="15"/>
      <c r="I34" s="15"/>
      <c r="J34" s="15"/>
      <c r="K34" s="18"/>
      <c r="L34" s="18"/>
      <c r="M34" s="18"/>
      <c r="N34" s="18"/>
      <c r="O34" s="18"/>
      <c r="AJ34" s="6"/>
    </row>
    <row r="35" spans="1:36" ht="13.5" customHeight="1" x14ac:dyDescent="0.2">
      <c r="A35" s="3"/>
      <c r="D35" s="1" t="s">
        <v>31</v>
      </c>
      <c r="E35" s="15"/>
      <c r="F35" s="15"/>
      <c r="G35" s="15"/>
      <c r="H35" s="15"/>
      <c r="I35" s="15"/>
      <c r="J35" s="15"/>
      <c r="K35" s="18"/>
      <c r="L35" s="18"/>
      <c r="M35" s="18"/>
      <c r="N35" s="18"/>
      <c r="O35" s="18"/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6"/>
    </row>
    <row r="36" spans="1:36" ht="13.5" customHeight="1" x14ac:dyDescent="0.2">
      <c r="A36" s="3"/>
      <c r="D36" s="1" t="s">
        <v>32</v>
      </c>
      <c r="E36" s="15"/>
      <c r="F36" s="15"/>
      <c r="G36" s="15"/>
      <c r="H36" s="15"/>
      <c r="I36" s="15"/>
      <c r="J36" s="15"/>
      <c r="K36" s="18"/>
      <c r="L36" s="18"/>
      <c r="M36" s="18"/>
      <c r="N36" s="18"/>
      <c r="O36" s="18"/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6"/>
    </row>
    <row r="37" spans="1:36" ht="13.5" customHeight="1" x14ac:dyDescent="0.2">
      <c r="A37" s="3"/>
      <c r="D37" s="1" t="s">
        <v>33</v>
      </c>
      <c r="E37" s="15"/>
      <c r="F37" s="15"/>
      <c r="G37" s="15"/>
      <c r="H37" s="15"/>
      <c r="I37" s="15"/>
      <c r="J37" s="15"/>
      <c r="K37" s="18"/>
      <c r="L37" s="18"/>
      <c r="M37" s="18"/>
      <c r="N37" s="18"/>
      <c r="O37" s="18"/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6"/>
    </row>
    <row r="38" spans="1:36" ht="13.5" customHeight="1" x14ac:dyDescent="0.2">
      <c r="A38" s="3"/>
      <c r="D38" s="1" t="s">
        <v>34</v>
      </c>
      <c r="E38" s="15"/>
      <c r="F38" s="15"/>
      <c r="G38" s="15"/>
      <c r="H38" s="15"/>
      <c r="I38" s="15"/>
      <c r="J38" s="15"/>
      <c r="K38" s="18"/>
      <c r="L38" s="18"/>
      <c r="M38" s="18"/>
      <c r="N38" s="18"/>
      <c r="O38" s="18"/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6"/>
    </row>
    <row r="39" spans="1:36" ht="13.5" customHeight="1" x14ac:dyDescent="0.2">
      <c r="A39" s="3"/>
      <c r="D39" s="1" t="s">
        <v>35</v>
      </c>
      <c r="E39" s="15"/>
      <c r="F39" s="15"/>
      <c r="G39" s="15"/>
      <c r="H39" s="15"/>
      <c r="I39" s="15"/>
      <c r="J39" s="15"/>
      <c r="K39" s="18"/>
      <c r="L39" s="18"/>
      <c r="M39" s="18"/>
      <c r="N39" s="18"/>
      <c r="O39" s="18"/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6"/>
    </row>
    <row r="40" spans="1:36" ht="13.5" customHeight="1" x14ac:dyDescent="0.2">
      <c r="A40" s="3"/>
      <c r="D40" s="1" t="s">
        <v>38</v>
      </c>
      <c r="E40" s="15"/>
      <c r="F40" s="15"/>
      <c r="G40" s="15"/>
      <c r="H40" s="15"/>
      <c r="I40" s="15"/>
      <c r="J40" s="15"/>
      <c r="K40" s="18"/>
      <c r="L40" s="18"/>
      <c r="M40" s="18"/>
      <c r="N40" s="18"/>
      <c r="O40" s="18"/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6"/>
    </row>
    <row r="41" spans="1:36" ht="13.5" customHeight="1" x14ac:dyDescent="0.2">
      <c r="A41" s="3"/>
      <c r="D41" s="2"/>
      <c r="E41" s="15"/>
      <c r="F41" s="15"/>
      <c r="G41" s="15"/>
      <c r="H41" s="15"/>
      <c r="I41" s="15"/>
      <c r="J41" s="15"/>
      <c r="K41" s="18"/>
      <c r="L41" s="18"/>
      <c r="M41" s="18"/>
      <c r="N41" s="18"/>
      <c r="O41" s="18"/>
      <c r="X41" s="16">
        <f t="shared" ref="X41:AC41" si="45">SUM(X35:X40)</f>
        <v>0</v>
      </c>
      <c r="Y41" s="16">
        <f t="shared" si="45"/>
        <v>0</v>
      </c>
      <c r="Z41" s="16">
        <f t="shared" si="45"/>
        <v>0</v>
      </c>
      <c r="AA41" s="16">
        <f t="shared" si="45"/>
        <v>0</v>
      </c>
      <c r="AB41" s="16">
        <f t="shared" si="45"/>
        <v>0</v>
      </c>
      <c r="AC41" s="16">
        <f t="shared" si="45"/>
        <v>0</v>
      </c>
      <c r="AD41" s="16">
        <f t="shared" ref="AD41:AE41" si="46">SUM(AD35:AD40)</f>
        <v>0</v>
      </c>
      <c r="AE41" s="16">
        <f t="shared" si="46"/>
        <v>0</v>
      </c>
      <c r="AF41" s="16">
        <f t="shared" ref="AF41:AG41" si="47">SUM(AF35:AF40)</f>
        <v>0</v>
      </c>
      <c r="AG41" s="16">
        <f t="shared" si="47"/>
        <v>0</v>
      </c>
      <c r="AH41" s="16">
        <f t="shared" ref="AH41:AI41" si="48">SUM(AH35:AH40)</f>
        <v>0</v>
      </c>
      <c r="AI41" s="16">
        <f t="shared" si="48"/>
        <v>0</v>
      </c>
      <c r="AJ41" s="6"/>
    </row>
    <row r="42" spans="1:36" ht="13.5" customHeight="1" x14ac:dyDescent="0.2">
      <c r="A42" s="3"/>
      <c r="C42" s="8" t="s">
        <v>39</v>
      </c>
      <c r="E42" s="15"/>
      <c r="F42" s="15"/>
      <c r="G42" s="15"/>
      <c r="H42" s="15"/>
      <c r="I42" s="15"/>
      <c r="J42" s="15"/>
      <c r="K42" s="18"/>
      <c r="L42" s="18"/>
      <c r="M42" s="18"/>
      <c r="N42" s="18"/>
      <c r="O42" s="18"/>
      <c r="AJ42" s="6"/>
    </row>
    <row r="43" spans="1:36" ht="13.5" customHeight="1" x14ac:dyDescent="0.2">
      <c r="A43" s="3"/>
      <c r="D43" s="1" t="s">
        <v>31</v>
      </c>
      <c r="E43" s="15"/>
      <c r="F43" s="15"/>
      <c r="G43" s="15"/>
      <c r="H43" s="15"/>
      <c r="I43" s="15"/>
      <c r="J43" s="15"/>
      <c r="K43" s="18"/>
      <c r="L43" s="18"/>
      <c r="M43" s="18"/>
      <c r="N43" s="18"/>
      <c r="O43" s="18"/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6"/>
    </row>
    <row r="44" spans="1:36" ht="13.5" customHeight="1" x14ac:dyDescent="0.2">
      <c r="A44" s="3"/>
      <c r="D44" s="1" t="s">
        <v>32</v>
      </c>
      <c r="E44" s="15"/>
      <c r="F44" s="15"/>
      <c r="G44" s="15"/>
      <c r="H44" s="15"/>
      <c r="I44" s="15"/>
      <c r="J44" s="15"/>
      <c r="K44" s="18"/>
      <c r="L44" s="18"/>
      <c r="M44" s="18"/>
      <c r="N44" s="18"/>
      <c r="O44" s="18"/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6"/>
    </row>
    <row r="45" spans="1:36" ht="13.5" customHeight="1" x14ac:dyDescent="0.2">
      <c r="A45" s="3"/>
      <c r="D45" s="1" t="s">
        <v>33</v>
      </c>
      <c r="E45" s="15"/>
      <c r="F45" s="15"/>
      <c r="G45" s="15"/>
      <c r="H45" s="15"/>
      <c r="I45" s="15"/>
      <c r="J45" s="15"/>
      <c r="K45" s="18"/>
      <c r="L45" s="18"/>
      <c r="M45" s="18"/>
      <c r="N45" s="18"/>
      <c r="O45" s="18"/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6"/>
    </row>
    <row r="46" spans="1:36" ht="13.5" customHeight="1" x14ac:dyDescent="0.2">
      <c r="A46" s="3"/>
      <c r="D46" s="1" t="s">
        <v>34</v>
      </c>
      <c r="E46" s="15"/>
      <c r="F46" s="15"/>
      <c r="G46" s="15"/>
      <c r="H46" s="15"/>
      <c r="I46" s="15"/>
      <c r="J46" s="15"/>
      <c r="K46" s="18"/>
      <c r="L46" s="18"/>
      <c r="M46" s="18"/>
      <c r="N46" s="18"/>
      <c r="O46" s="18"/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6"/>
    </row>
    <row r="47" spans="1:36" ht="13.5" customHeight="1" x14ac:dyDescent="0.2">
      <c r="A47" s="3"/>
      <c r="D47" s="1" t="s">
        <v>35</v>
      </c>
      <c r="E47" s="15"/>
      <c r="F47" s="15"/>
      <c r="G47" s="15"/>
      <c r="H47" s="15"/>
      <c r="I47" s="15"/>
      <c r="J47" s="15"/>
      <c r="K47" s="18"/>
      <c r="L47" s="18"/>
      <c r="M47" s="18"/>
      <c r="N47" s="18"/>
      <c r="O47" s="18"/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6"/>
    </row>
    <row r="48" spans="1:36" ht="13.5" customHeight="1" x14ac:dyDescent="0.2">
      <c r="A48" s="3"/>
      <c r="D48" s="1" t="s">
        <v>38</v>
      </c>
      <c r="E48" s="15"/>
      <c r="F48" s="15"/>
      <c r="G48" s="15"/>
      <c r="H48" s="15"/>
      <c r="I48" s="15"/>
      <c r="J48" s="15"/>
      <c r="K48" s="18"/>
      <c r="L48" s="18"/>
      <c r="M48" s="18"/>
      <c r="N48" s="18"/>
      <c r="O48" s="18"/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6"/>
    </row>
    <row r="49" spans="1:36" ht="13.5" customHeight="1" x14ac:dyDescent="0.2">
      <c r="A49" s="3"/>
      <c r="D49" s="2"/>
      <c r="E49" s="15"/>
      <c r="F49" s="15"/>
      <c r="G49" s="15"/>
      <c r="H49" s="15"/>
      <c r="I49" s="15"/>
      <c r="J49" s="15"/>
      <c r="K49" s="18"/>
      <c r="L49" s="18"/>
      <c r="M49" s="18"/>
      <c r="N49" s="18"/>
      <c r="O49" s="18"/>
      <c r="X49" s="16">
        <f t="shared" ref="X49:AC49" si="49">SUM(X43:X48)</f>
        <v>0</v>
      </c>
      <c r="Y49" s="16">
        <f t="shared" si="49"/>
        <v>0</v>
      </c>
      <c r="Z49" s="16">
        <f t="shared" si="49"/>
        <v>0</v>
      </c>
      <c r="AA49" s="16">
        <f t="shared" si="49"/>
        <v>0</v>
      </c>
      <c r="AB49" s="16">
        <f t="shared" si="49"/>
        <v>0</v>
      </c>
      <c r="AC49" s="16">
        <f t="shared" si="49"/>
        <v>0</v>
      </c>
      <c r="AD49" s="16">
        <f t="shared" ref="AD49:AE49" si="50">SUM(AD43:AD48)</f>
        <v>0</v>
      </c>
      <c r="AE49" s="16">
        <f t="shared" si="50"/>
        <v>0</v>
      </c>
      <c r="AF49" s="16">
        <f t="shared" ref="AF49:AG49" si="51">SUM(AF43:AF48)</f>
        <v>0</v>
      </c>
      <c r="AG49" s="16">
        <f t="shared" si="51"/>
        <v>0</v>
      </c>
      <c r="AH49" s="16">
        <f t="shared" ref="AH49:AI49" si="52">SUM(AH43:AH48)</f>
        <v>0</v>
      </c>
      <c r="AI49" s="16">
        <f t="shared" si="52"/>
        <v>0</v>
      </c>
      <c r="AJ49" s="6"/>
    </row>
    <row r="50" spans="1:36" ht="13.5" customHeight="1" x14ac:dyDescent="0.2">
      <c r="A50" s="3"/>
      <c r="C50" s="8" t="s">
        <v>40</v>
      </c>
      <c r="K50" s="18"/>
      <c r="L50" s="18"/>
      <c r="M50" s="18"/>
      <c r="N50" s="18"/>
      <c r="O50" s="18"/>
      <c r="AJ50" s="6"/>
    </row>
    <row r="51" spans="1:36" ht="13.5" customHeight="1" x14ac:dyDescent="0.2">
      <c r="A51" s="3"/>
      <c r="D51" s="1" t="s">
        <v>81</v>
      </c>
      <c r="E51" s="15"/>
      <c r="F51" s="15"/>
      <c r="G51" s="15"/>
      <c r="H51" s="15"/>
      <c r="I51" s="15"/>
      <c r="J51" s="15"/>
      <c r="K51" s="18"/>
      <c r="L51" s="18"/>
      <c r="M51" s="18"/>
      <c r="N51" s="18"/>
      <c r="O51" s="18"/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6"/>
    </row>
    <row r="52" spans="1:36" ht="13.5" customHeight="1" x14ac:dyDescent="0.2">
      <c r="A52" s="3"/>
      <c r="D52" s="1" t="s">
        <v>82</v>
      </c>
      <c r="E52" s="15"/>
      <c r="F52" s="15"/>
      <c r="G52" s="15"/>
      <c r="H52" s="15"/>
      <c r="I52" s="15"/>
      <c r="J52" s="15"/>
      <c r="K52" s="18"/>
      <c r="L52" s="18"/>
      <c r="M52" s="18"/>
      <c r="N52" s="18"/>
      <c r="O52" s="18"/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6"/>
    </row>
    <row r="53" spans="1:36" ht="13.5" customHeight="1" x14ac:dyDescent="0.2">
      <c r="A53" s="3"/>
      <c r="D53" s="2"/>
      <c r="E53" s="15"/>
      <c r="F53" s="15"/>
      <c r="G53" s="15"/>
      <c r="H53" s="15"/>
      <c r="I53" s="15"/>
      <c r="J53" s="15"/>
      <c r="K53" s="18"/>
      <c r="L53" s="18"/>
      <c r="M53" s="18"/>
      <c r="N53" s="18"/>
      <c r="O53" s="18"/>
      <c r="X53" s="9">
        <f t="shared" ref="X53:AC53" si="53">SUM(X51:X52)</f>
        <v>0</v>
      </c>
      <c r="Y53" s="9">
        <f t="shared" si="53"/>
        <v>0</v>
      </c>
      <c r="Z53" s="9">
        <f t="shared" si="53"/>
        <v>0</v>
      </c>
      <c r="AA53" s="9">
        <f t="shared" si="53"/>
        <v>0</v>
      </c>
      <c r="AB53" s="9">
        <f t="shared" si="53"/>
        <v>0</v>
      </c>
      <c r="AC53" s="9">
        <f t="shared" si="53"/>
        <v>0</v>
      </c>
      <c r="AD53" s="9">
        <f t="shared" ref="AD53:AE53" si="54">SUM(AD51:AD52)</f>
        <v>0</v>
      </c>
      <c r="AE53" s="9">
        <f t="shared" si="54"/>
        <v>0</v>
      </c>
      <c r="AF53" s="9">
        <f t="shared" ref="AF53:AG53" si="55">SUM(AF51:AF52)</f>
        <v>0</v>
      </c>
      <c r="AG53" s="9">
        <f t="shared" si="55"/>
        <v>0</v>
      </c>
      <c r="AH53" s="9">
        <f t="shared" ref="AH53:AI53" si="56">SUM(AH51:AH52)</f>
        <v>0</v>
      </c>
      <c r="AI53" s="9">
        <f t="shared" si="56"/>
        <v>0</v>
      </c>
      <c r="AJ53" s="6"/>
    </row>
    <row r="54" spans="1:36" ht="13.5" customHeight="1" x14ac:dyDescent="0.2">
      <c r="A54" s="3"/>
      <c r="C54" s="8" t="s">
        <v>78</v>
      </c>
      <c r="E54" s="15"/>
      <c r="F54" s="15"/>
      <c r="G54" s="15"/>
      <c r="H54" s="15"/>
      <c r="I54" s="15"/>
      <c r="J54" s="15"/>
      <c r="K54" s="18"/>
      <c r="L54" s="18"/>
      <c r="M54" s="18"/>
      <c r="N54" s="18"/>
      <c r="O54" s="18"/>
      <c r="AJ54" s="6"/>
    </row>
    <row r="55" spans="1:36" ht="13.5" customHeight="1" x14ac:dyDescent="0.2">
      <c r="A55" s="3"/>
      <c r="D55" s="1" t="s">
        <v>79</v>
      </c>
      <c r="E55" s="15"/>
      <c r="F55" s="15"/>
      <c r="G55" s="15"/>
      <c r="H55" s="15"/>
      <c r="I55" s="15"/>
      <c r="J55" s="15"/>
      <c r="K55" s="18"/>
      <c r="L55" s="18"/>
      <c r="M55" s="18"/>
      <c r="N55" s="18"/>
      <c r="O55" s="18"/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6"/>
    </row>
    <row r="56" spans="1:36" ht="13.5" customHeight="1" x14ac:dyDescent="0.2">
      <c r="A56" s="3"/>
      <c r="D56" s="1" t="s">
        <v>43</v>
      </c>
      <c r="E56" s="15"/>
      <c r="F56" s="15"/>
      <c r="G56" s="15"/>
      <c r="H56" s="15"/>
      <c r="I56" s="15"/>
      <c r="J56" s="15"/>
      <c r="K56" s="18"/>
      <c r="L56" s="18"/>
      <c r="M56" s="18"/>
      <c r="N56" s="18"/>
      <c r="O56" s="18"/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6"/>
    </row>
    <row r="57" spans="1:36" ht="13.5" customHeight="1" x14ac:dyDescent="0.2">
      <c r="A57" s="3"/>
      <c r="D57" s="1" t="s">
        <v>46</v>
      </c>
      <c r="E57" s="15"/>
      <c r="F57" s="15"/>
      <c r="G57" s="15"/>
      <c r="H57" s="15"/>
      <c r="I57" s="15"/>
      <c r="J57" s="15"/>
      <c r="K57" s="18"/>
      <c r="L57" s="18"/>
      <c r="M57" s="18"/>
      <c r="N57" s="18"/>
      <c r="O57" s="18"/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6"/>
    </row>
    <row r="58" spans="1:36" ht="13.5" customHeight="1" x14ac:dyDescent="0.2">
      <c r="A58" s="3"/>
      <c r="D58" s="1" t="s">
        <v>44</v>
      </c>
      <c r="E58" s="15"/>
      <c r="F58" s="15"/>
      <c r="G58" s="15"/>
      <c r="H58" s="15"/>
      <c r="I58" s="15"/>
      <c r="J58" s="15"/>
      <c r="K58" s="18"/>
      <c r="L58" s="18"/>
      <c r="M58" s="18"/>
      <c r="N58" s="18"/>
      <c r="O58" s="18"/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6"/>
    </row>
    <row r="59" spans="1:36" ht="13.5" customHeight="1" x14ac:dyDescent="0.2">
      <c r="A59" s="3"/>
      <c r="D59" s="1" t="s">
        <v>42</v>
      </c>
      <c r="E59" s="15"/>
      <c r="F59" s="15"/>
      <c r="G59" s="15"/>
      <c r="H59" s="15"/>
      <c r="I59" s="15"/>
      <c r="J59" s="15"/>
      <c r="K59" s="18"/>
      <c r="L59" s="18"/>
      <c r="M59" s="18"/>
      <c r="N59" s="18"/>
      <c r="O59" s="18"/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6"/>
    </row>
    <row r="60" spans="1:36" ht="13.5" customHeight="1" x14ac:dyDescent="0.2">
      <c r="A60" s="3"/>
      <c r="D60" s="1" t="s">
        <v>45</v>
      </c>
      <c r="E60" s="15"/>
      <c r="F60" s="15"/>
      <c r="G60" s="15"/>
      <c r="H60" s="15"/>
      <c r="I60" s="15"/>
      <c r="J60" s="15"/>
      <c r="K60" s="18"/>
      <c r="L60" s="18"/>
      <c r="M60" s="18"/>
      <c r="N60" s="18"/>
      <c r="O60" s="18"/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6"/>
    </row>
    <row r="61" spans="1:36" ht="13.5" customHeight="1" x14ac:dyDescent="0.2">
      <c r="A61" s="3"/>
      <c r="D61" s="1" t="s">
        <v>41</v>
      </c>
      <c r="E61" s="15"/>
      <c r="F61" s="15"/>
      <c r="G61" s="15"/>
      <c r="H61" s="15"/>
      <c r="I61" s="15"/>
      <c r="J61" s="15"/>
      <c r="K61" s="18"/>
      <c r="L61" s="18"/>
      <c r="M61" s="18"/>
      <c r="N61" s="18"/>
      <c r="O61" s="18"/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6"/>
    </row>
    <row r="62" spans="1:36" ht="13.5" customHeight="1" x14ac:dyDescent="0.2">
      <c r="A62" s="3"/>
      <c r="D62" s="1" t="s">
        <v>80</v>
      </c>
      <c r="E62" s="15"/>
      <c r="F62" s="15"/>
      <c r="G62" s="15"/>
      <c r="H62" s="15"/>
      <c r="I62" s="15"/>
      <c r="J62" s="15"/>
      <c r="K62" s="18"/>
      <c r="L62" s="18"/>
      <c r="M62" s="18"/>
      <c r="N62" s="18"/>
      <c r="O62" s="18"/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6"/>
    </row>
    <row r="63" spans="1:36" ht="13.5" customHeight="1" x14ac:dyDescent="0.2">
      <c r="A63" s="3"/>
      <c r="D63" s="1" t="s">
        <v>47</v>
      </c>
      <c r="E63" s="15"/>
      <c r="F63" s="15"/>
      <c r="G63" s="15"/>
      <c r="H63" s="15"/>
      <c r="I63" s="15"/>
      <c r="J63" s="15"/>
      <c r="K63" s="18"/>
      <c r="L63" s="18"/>
      <c r="M63" s="18"/>
      <c r="N63" s="18"/>
      <c r="O63" s="18"/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6"/>
    </row>
    <row r="64" spans="1:36" ht="13.5" customHeight="1" x14ac:dyDescent="0.2">
      <c r="A64" s="3"/>
      <c r="D64" s="2"/>
      <c r="E64" s="15"/>
      <c r="F64" s="15"/>
      <c r="G64" s="15"/>
      <c r="H64" s="15"/>
      <c r="I64" s="15"/>
      <c r="J64" s="15"/>
      <c r="K64" s="18"/>
      <c r="L64" s="18"/>
      <c r="M64" s="18"/>
      <c r="N64" s="18"/>
      <c r="O64" s="18"/>
      <c r="X64" s="9">
        <f t="shared" ref="X64:AC64" si="57">SUM(X55:X63)</f>
        <v>0</v>
      </c>
      <c r="Y64" s="9">
        <f t="shared" si="57"/>
        <v>0</v>
      </c>
      <c r="Z64" s="9">
        <f t="shared" si="57"/>
        <v>0</v>
      </c>
      <c r="AA64" s="9">
        <f t="shared" si="57"/>
        <v>0</v>
      </c>
      <c r="AB64" s="9">
        <f t="shared" si="57"/>
        <v>0</v>
      </c>
      <c r="AC64" s="9">
        <f t="shared" si="57"/>
        <v>0</v>
      </c>
      <c r="AD64" s="9">
        <f t="shared" ref="AD64:AE64" si="58">SUM(AD55:AD63)</f>
        <v>0</v>
      </c>
      <c r="AE64" s="9">
        <f t="shared" si="58"/>
        <v>0</v>
      </c>
      <c r="AF64" s="9">
        <f t="shared" ref="AF64:AG64" si="59">SUM(AF55:AF63)</f>
        <v>0</v>
      </c>
      <c r="AG64" s="9">
        <f t="shared" si="59"/>
        <v>0</v>
      </c>
      <c r="AH64" s="9">
        <f t="shared" ref="AH64:AI64" si="60">SUM(AH55:AH63)</f>
        <v>0</v>
      </c>
      <c r="AI64" s="9">
        <f t="shared" si="60"/>
        <v>0</v>
      </c>
      <c r="AJ64" s="6"/>
    </row>
    <row r="65" spans="1:36" ht="13.5" customHeight="1" x14ac:dyDescent="0.2">
      <c r="A65" s="3"/>
      <c r="C65" s="8" t="s">
        <v>48</v>
      </c>
      <c r="D65" s="8"/>
      <c r="E65" s="15"/>
      <c r="F65" s="15"/>
      <c r="G65" s="15"/>
      <c r="H65" s="15"/>
      <c r="I65" s="15"/>
      <c r="J65" s="15"/>
      <c r="K65" s="18"/>
      <c r="L65" s="18"/>
      <c r="M65" s="18"/>
      <c r="N65" s="18"/>
      <c r="O65" s="18"/>
      <c r="AJ65" s="6"/>
    </row>
    <row r="66" spans="1:36" ht="13.5" customHeight="1" x14ac:dyDescent="0.2">
      <c r="A66" s="3"/>
      <c r="D66" s="1" t="s">
        <v>27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6"/>
    </row>
    <row r="67" spans="1:36" ht="13.5" customHeight="1" x14ac:dyDescent="0.2">
      <c r="A67" s="3"/>
      <c r="D67" s="1" t="s">
        <v>28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6"/>
    </row>
    <row r="68" spans="1:36" ht="13.5" customHeight="1" x14ac:dyDescent="0.2">
      <c r="A68" s="3"/>
      <c r="D68" s="1" t="s">
        <v>29</v>
      </c>
      <c r="E68" s="15"/>
      <c r="F68" s="15"/>
      <c r="G68" s="15"/>
      <c r="H68" s="15"/>
      <c r="I68" s="15"/>
      <c r="J68" s="15"/>
      <c r="K68" s="18"/>
      <c r="L68" s="18"/>
      <c r="M68" s="18"/>
      <c r="N68" s="18"/>
      <c r="O68" s="18"/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6"/>
    </row>
    <row r="69" spans="1:36" ht="13.5" customHeight="1" x14ac:dyDescent="0.2">
      <c r="A69" s="3"/>
      <c r="E69" s="15"/>
      <c r="F69" s="15"/>
      <c r="G69" s="15"/>
      <c r="H69" s="15"/>
      <c r="I69" s="15"/>
      <c r="J69" s="15"/>
      <c r="K69" s="18"/>
      <c r="L69" s="18"/>
      <c r="M69" s="18"/>
      <c r="N69" s="18"/>
      <c r="O69" s="18"/>
      <c r="X69" s="9">
        <f t="shared" ref="X69:AC69" si="61">SUM(X66:X68)</f>
        <v>0</v>
      </c>
      <c r="Y69" s="9">
        <f t="shared" si="61"/>
        <v>0</v>
      </c>
      <c r="Z69" s="9">
        <f t="shared" si="61"/>
        <v>0</v>
      </c>
      <c r="AA69" s="9">
        <f t="shared" si="61"/>
        <v>0</v>
      </c>
      <c r="AB69" s="9">
        <f t="shared" si="61"/>
        <v>0</v>
      </c>
      <c r="AC69" s="9">
        <f t="shared" si="61"/>
        <v>0</v>
      </c>
      <c r="AD69" s="9">
        <f t="shared" ref="AD69:AE69" si="62">SUM(AD66:AD68)</f>
        <v>0</v>
      </c>
      <c r="AE69" s="9">
        <f t="shared" si="62"/>
        <v>0</v>
      </c>
      <c r="AF69" s="9">
        <f t="shared" ref="AF69:AG69" si="63">SUM(AF66:AF68)</f>
        <v>0</v>
      </c>
      <c r="AG69" s="9">
        <f t="shared" si="63"/>
        <v>0</v>
      </c>
      <c r="AH69" s="9">
        <f t="shared" ref="AH69:AI69" si="64">SUM(AH66:AH68)</f>
        <v>0</v>
      </c>
      <c r="AI69" s="9">
        <f t="shared" si="64"/>
        <v>0</v>
      </c>
      <c r="AJ69" s="6"/>
    </row>
    <row r="70" spans="1:36" ht="13.5" customHeight="1" x14ac:dyDescent="0.2">
      <c r="A70" s="3"/>
      <c r="D70" s="2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AJ70" s="6"/>
    </row>
    <row r="71" spans="1:36" ht="13.5" customHeight="1" x14ac:dyDescent="0.2">
      <c r="A71" s="3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AJ71" s="6"/>
    </row>
    <row r="72" spans="1:36" ht="13.5" customHeight="1" x14ac:dyDescent="0.2">
      <c r="A72" s="3"/>
      <c r="B72" s="4"/>
      <c r="C72" s="4"/>
      <c r="D72" s="4"/>
      <c r="E72" s="13" t="s">
        <v>2</v>
      </c>
      <c r="F72" s="13" t="s">
        <v>3</v>
      </c>
      <c r="G72" s="13" t="s">
        <v>4</v>
      </c>
      <c r="H72" s="13" t="s">
        <v>5</v>
      </c>
      <c r="I72" s="13" t="s">
        <v>6</v>
      </c>
      <c r="J72" s="13" t="s">
        <v>7</v>
      </c>
      <c r="K72" s="13" t="s">
        <v>8</v>
      </c>
      <c r="L72" s="13" t="s">
        <v>9</v>
      </c>
      <c r="M72" s="13" t="s">
        <v>10</v>
      </c>
      <c r="N72" s="13" t="s">
        <v>11</v>
      </c>
      <c r="O72" s="13" t="s">
        <v>12</v>
      </c>
      <c r="P72" s="13" t="s">
        <v>13</v>
      </c>
      <c r="Q72" s="13" t="s">
        <v>14</v>
      </c>
      <c r="R72" s="13" t="s">
        <v>15</v>
      </c>
      <c r="S72" s="13" t="s">
        <v>16</v>
      </c>
      <c r="T72" s="13" t="s">
        <v>17</v>
      </c>
      <c r="U72" s="13" t="s">
        <v>18</v>
      </c>
      <c r="V72" s="13" t="s">
        <v>19</v>
      </c>
      <c r="W72" s="13" t="s">
        <v>20</v>
      </c>
      <c r="X72" s="13" t="s">
        <v>21</v>
      </c>
      <c r="Y72" s="13" t="s">
        <v>22</v>
      </c>
      <c r="Z72" s="13" t="s">
        <v>91</v>
      </c>
      <c r="AA72" s="13" t="s">
        <v>93</v>
      </c>
      <c r="AB72" s="13" t="s">
        <v>94</v>
      </c>
      <c r="AC72" s="13" t="s">
        <v>95</v>
      </c>
      <c r="AD72" s="13" t="s">
        <v>96</v>
      </c>
      <c r="AE72" s="13" t="s">
        <v>98</v>
      </c>
      <c r="AF72" s="13" t="s">
        <v>99</v>
      </c>
      <c r="AG72" s="13" t="s">
        <v>103</v>
      </c>
      <c r="AH72" s="13" t="s">
        <v>104</v>
      </c>
      <c r="AI72" s="13" t="s">
        <v>105</v>
      </c>
      <c r="AJ72" s="6"/>
    </row>
    <row r="73" spans="1:36" ht="13.5" customHeight="1" x14ac:dyDescent="0.2">
      <c r="A73" s="3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6"/>
    </row>
    <row r="74" spans="1:36" ht="13.5" customHeight="1" x14ac:dyDescent="0.2">
      <c r="A74" s="3"/>
      <c r="B74" s="51" t="s">
        <v>49</v>
      </c>
      <c r="C74" s="8"/>
      <c r="D74" s="8"/>
      <c r="E74" s="15"/>
      <c r="F74" s="15"/>
      <c r="G74" s="15"/>
      <c r="H74" s="15"/>
      <c r="I74" s="15"/>
      <c r="J74" s="15"/>
      <c r="K74" s="54"/>
      <c r="L74" s="54"/>
      <c r="M74" s="54"/>
      <c r="N74" s="54"/>
      <c r="O74" s="54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6"/>
    </row>
    <row r="75" spans="1:36" ht="13.5" customHeight="1" x14ac:dyDescent="0.2">
      <c r="A75" s="3"/>
      <c r="D75" s="1" t="s">
        <v>83</v>
      </c>
      <c r="E75" s="15"/>
      <c r="F75" s="15"/>
      <c r="G75" s="15"/>
      <c r="H75" s="15"/>
      <c r="I75" s="15"/>
      <c r="J75" s="15"/>
      <c r="K75" s="18"/>
      <c r="L75" s="18"/>
      <c r="M75" s="18"/>
      <c r="N75" s="18"/>
      <c r="O75" s="18"/>
      <c r="X75" s="9">
        <f t="shared" ref="X75:AC75" si="65">X91</f>
        <v>472</v>
      </c>
      <c r="Y75" s="9">
        <f t="shared" si="65"/>
        <v>452</v>
      </c>
      <c r="Z75" s="9">
        <f t="shared" si="65"/>
        <v>452</v>
      </c>
      <c r="AA75" s="9">
        <f t="shared" si="65"/>
        <v>474</v>
      </c>
      <c r="AB75" s="9">
        <f t="shared" si="65"/>
        <v>503</v>
      </c>
      <c r="AC75" s="9">
        <f t="shared" si="65"/>
        <v>474</v>
      </c>
      <c r="AD75" s="9">
        <f t="shared" ref="AD75:AE75" si="66">AD91</f>
        <v>457</v>
      </c>
      <c r="AE75" s="9">
        <f t="shared" si="66"/>
        <v>454</v>
      </c>
      <c r="AF75" s="9">
        <f t="shared" ref="AF75:AG75" si="67">AF91</f>
        <v>501</v>
      </c>
      <c r="AG75" s="9">
        <f t="shared" si="67"/>
        <v>507</v>
      </c>
      <c r="AH75" s="9">
        <f t="shared" ref="AH75:AI75" si="68">AH91</f>
        <v>504</v>
      </c>
      <c r="AI75" s="9">
        <f t="shared" si="68"/>
        <v>530</v>
      </c>
      <c r="AJ75" s="6"/>
    </row>
    <row r="76" spans="1:36" ht="13.5" customHeight="1" x14ac:dyDescent="0.2">
      <c r="A76" s="3"/>
      <c r="D76" s="1" t="s">
        <v>85</v>
      </c>
      <c r="E76" s="15"/>
      <c r="F76" s="15"/>
      <c r="G76" s="15"/>
      <c r="H76" s="15"/>
      <c r="I76" s="15"/>
      <c r="J76" s="15"/>
      <c r="K76" s="18"/>
      <c r="L76" s="18"/>
      <c r="M76" s="18"/>
      <c r="N76" s="18"/>
      <c r="O76" s="18"/>
      <c r="X76" s="5">
        <f t="shared" ref="X76:AC76" si="69">X105</f>
        <v>24</v>
      </c>
      <c r="Y76" s="5">
        <f t="shared" si="69"/>
        <v>27</v>
      </c>
      <c r="Z76" s="5">
        <f t="shared" si="69"/>
        <v>19</v>
      </c>
      <c r="AA76" s="5">
        <f t="shared" si="69"/>
        <v>20</v>
      </c>
      <c r="AB76" s="5">
        <f t="shared" si="69"/>
        <v>29</v>
      </c>
      <c r="AC76" s="5">
        <f t="shared" si="69"/>
        <v>30</v>
      </c>
      <c r="AD76" s="5">
        <f t="shared" ref="AD76:AE76" si="70">AD105</f>
        <v>26</v>
      </c>
      <c r="AE76" s="5">
        <f t="shared" si="70"/>
        <v>22</v>
      </c>
      <c r="AF76" s="5">
        <f t="shared" ref="AF76:AG76" si="71">AF105</f>
        <v>22</v>
      </c>
      <c r="AG76" s="5">
        <f t="shared" si="71"/>
        <v>29</v>
      </c>
      <c r="AH76" s="5">
        <f t="shared" ref="AH76:AI76" si="72">AH105</f>
        <v>28</v>
      </c>
      <c r="AI76" s="5">
        <f t="shared" si="72"/>
        <v>29</v>
      </c>
      <c r="AJ76" s="6"/>
    </row>
    <row r="77" spans="1:36" ht="13.5" customHeight="1" x14ac:dyDescent="0.2">
      <c r="A77" s="3"/>
      <c r="D77" s="2"/>
      <c r="E77" s="15"/>
      <c r="F77" s="15"/>
      <c r="G77" s="15"/>
      <c r="H77" s="15"/>
      <c r="I77" s="15"/>
      <c r="J77" s="15"/>
      <c r="K77" s="18"/>
      <c r="L77" s="18"/>
      <c r="M77" s="18"/>
      <c r="N77" s="18"/>
      <c r="O77" s="18"/>
      <c r="X77" s="9">
        <f t="shared" ref="X77:AC77" si="73">SUM(X75:X76)</f>
        <v>496</v>
      </c>
      <c r="Y77" s="9">
        <f t="shared" si="73"/>
        <v>479</v>
      </c>
      <c r="Z77" s="9">
        <f t="shared" si="73"/>
        <v>471</v>
      </c>
      <c r="AA77" s="9">
        <f t="shared" si="73"/>
        <v>494</v>
      </c>
      <c r="AB77" s="9">
        <f t="shared" si="73"/>
        <v>532</v>
      </c>
      <c r="AC77" s="9">
        <f t="shared" si="73"/>
        <v>504</v>
      </c>
      <c r="AD77" s="9">
        <f t="shared" ref="AD77:AE77" si="74">SUM(AD75:AD76)</f>
        <v>483</v>
      </c>
      <c r="AE77" s="9">
        <f t="shared" si="74"/>
        <v>476</v>
      </c>
      <c r="AF77" s="9">
        <f t="shared" ref="AF77:AG77" si="75">SUM(AF75:AF76)</f>
        <v>523</v>
      </c>
      <c r="AG77" s="9">
        <f t="shared" si="75"/>
        <v>536</v>
      </c>
      <c r="AH77" s="9">
        <f t="shared" ref="AH77:AI77" si="76">SUM(AH75:AH76)</f>
        <v>532</v>
      </c>
      <c r="AI77" s="9">
        <f t="shared" si="76"/>
        <v>559</v>
      </c>
      <c r="AJ77" s="6"/>
    </row>
    <row r="78" spans="1:36" ht="13.5" customHeight="1" x14ac:dyDescent="0.2">
      <c r="A78" s="3"/>
      <c r="C78" s="8" t="s">
        <v>50</v>
      </c>
      <c r="D78" s="8"/>
      <c r="E78" s="15"/>
      <c r="F78" s="15"/>
      <c r="G78" s="15"/>
      <c r="H78" s="15"/>
      <c r="I78" s="15"/>
      <c r="J78" s="15"/>
      <c r="K78" s="18"/>
      <c r="L78" s="18"/>
      <c r="M78" s="18"/>
      <c r="N78" s="18"/>
      <c r="O78" s="18"/>
      <c r="AJ78" s="6"/>
    </row>
    <row r="79" spans="1:36" ht="13.5" customHeight="1" x14ac:dyDescent="0.2">
      <c r="A79" s="3"/>
      <c r="D79" s="1" t="s">
        <v>51</v>
      </c>
      <c r="E79" s="15"/>
      <c r="F79" s="15"/>
      <c r="G79" s="15"/>
      <c r="H79" s="15"/>
      <c r="I79" s="15"/>
      <c r="J79" s="15"/>
      <c r="K79" s="18"/>
      <c r="L79" s="18"/>
      <c r="M79" s="18"/>
      <c r="N79" s="18"/>
      <c r="O79" s="18"/>
      <c r="X79" s="9">
        <f>10+7+3</f>
        <v>20</v>
      </c>
      <c r="Y79" s="9">
        <v>24</v>
      </c>
      <c r="Z79" s="9">
        <v>15</v>
      </c>
      <c r="AA79" s="9">
        <v>15</v>
      </c>
      <c r="AB79" s="9">
        <v>18</v>
      </c>
      <c r="AC79" s="9">
        <v>17</v>
      </c>
      <c r="AD79" s="9">
        <v>16</v>
      </c>
      <c r="AE79" s="9">
        <v>15</v>
      </c>
      <c r="AF79" s="9">
        <v>13</v>
      </c>
      <c r="AG79" s="9">
        <v>11</v>
      </c>
      <c r="AH79" s="9">
        <v>14</v>
      </c>
      <c r="AI79" s="9">
        <v>17</v>
      </c>
      <c r="AJ79" s="6"/>
    </row>
    <row r="80" spans="1:36" ht="13.5" customHeight="1" x14ac:dyDescent="0.2">
      <c r="A80" s="3"/>
      <c r="D80" s="1" t="s">
        <v>52</v>
      </c>
      <c r="E80" s="15"/>
      <c r="F80" s="15"/>
      <c r="G80" s="15"/>
      <c r="H80" s="15"/>
      <c r="I80" s="15"/>
      <c r="J80" s="15"/>
      <c r="K80" s="18"/>
      <c r="L80" s="18"/>
      <c r="M80" s="18"/>
      <c r="N80" s="18"/>
      <c r="O80" s="18"/>
      <c r="X80" s="9">
        <v>9</v>
      </c>
      <c r="Y80" s="9">
        <v>2</v>
      </c>
      <c r="Z80" s="9">
        <v>5</v>
      </c>
      <c r="AA80" s="9">
        <v>4</v>
      </c>
      <c r="AB80" s="9">
        <v>5</v>
      </c>
      <c r="AC80" s="9">
        <v>5</v>
      </c>
      <c r="AD80" s="9">
        <v>1</v>
      </c>
      <c r="AE80" s="9">
        <v>2</v>
      </c>
      <c r="AF80" s="9">
        <v>15</v>
      </c>
      <c r="AG80" s="9">
        <v>6</v>
      </c>
      <c r="AH80" s="9">
        <v>8</v>
      </c>
      <c r="AI80" s="9">
        <v>8</v>
      </c>
      <c r="AJ80" s="6"/>
    </row>
    <row r="81" spans="1:38" ht="13.5" customHeight="1" x14ac:dyDescent="0.2">
      <c r="A81" s="3"/>
      <c r="D81" s="1" t="s">
        <v>53</v>
      </c>
      <c r="X81" s="9">
        <v>101</v>
      </c>
      <c r="Y81" s="9">
        <v>99</v>
      </c>
      <c r="Z81" s="9">
        <v>95</v>
      </c>
      <c r="AA81" s="9">
        <v>93</v>
      </c>
      <c r="AB81" s="9">
        <v>100</v>
      </c>
      <c r="AC81" s="9">
        <v>87</v>
      </c>
      <c r="AD81" s="9">
        <v>68</v>
      </c>
      <c r="AE81" s="9">
        <v>71</v>
      </c>
      <c r="AF81" s="9">
        <v>84</v>
      </c>
      <c r="AG81" s="9">
        <v>86</v>
      </c>
      <c r="AH81" s="9">
        <v>94</v>
      </c>
      <c r="AI81" s="9">
        <v>93</v>
      </c>
      <c r="AJ81" s="6"/>
    </row>
    <row r="82" spans="1:38" ht="13.5" customHeight="1" x14ac:dyDescent="0.2">
      <c r="A82" s="3"/>
      <c r="D82" s="1" t="s">
        <v>54</v>
      </c>
      <c r="X82" s="9">
        <v>104</v>
      </c>
      <c r="Y82" s="9">
        <v>93</v>
      </c>
      <c r="Z82" s="9">
        <v>80</v>
      </c>
      <c r="AA82" s="9">
        <v>95</v>
      </c>
      <c r="AB82" s="9">
        <v>103</v>
      </c>
      <c r="AC82" s="9">
        <v>106</v>
      </c>
      <c r="AD82" s="9">
        <v>124</v>
      </c>
      <c r="AE82" s="9">
        <v>122</v>
      </c>
      <c r="AF82" s="9">
        <v>113</v>
      </c>
      <c r="AG82" s="9">
        <v>109</v>
      </c>
      <c r="AH82" s="9">
        <v>111</v>
      </c>
      <c r="AI82" s="9">
        <v>120</v>
      </c>
      <c r="AJ82" s="6"/>
      <c r="AL82" s="83"/>
    </row>
    <row r="83" spans="1:38" ht="13.5" customHeight="1" x14ac:dyDescent="0.2">
      <c r="A83" s="3"/>
      <c r="D83" s="1" t="s">
        <v>86</v>
      </c>
      <c r="X83" s="9">
        <v>163</v>
      </c>
      <c r="Y83" s="9">
        <v>152</v>
      </c>
      <c r="Z83" s="9">
        <v>168</v>
      </c>
      <c r="AA83" s="9">
        <v>175</v>
      </c>
      <c r="AB83" s="9">
        <v>168</v>
      </c>
      <c r="AC83" s="9">
        <v>167</v>
      </c>
      <c r="AD83" s="9">
        <v>170</v>
      </c>
      <c r="AE83" s="9">
        <v>165</v>
      </c>
      <c r="AF83" s="9">
        <v>177</v>
      </c>
      <c r="AG83" s="9">
        <v>199</v>
      </c>
      <c r="AH83" s="9">
        <v>186</v>
      </c>
      <c r="AI83" s="9">
        <v>192</v>
      </c>
      <c r="AJ83" s="6"/>
      <c r="AL83" s="83"/>
    </row>
    <row r="84" spans="1:38" ht="13.5" customHeight="1" x14ac:dyDescent="0.2">
      <c r="A84" s="3"/>
      <c r="D84" s="1" t="s">
        <v>55</v>
      </c>
      <c r="X84" s="9">
        <v>11</v>
      </c>
      <c r="Y84" s="9">
        <v>22</v>
      </c>
      <c r="Z84" s="9">
        <v>24</v>
      </c>
      <c r="AA84" s="9">
        <v>27</v>
      </c>
      <c r="AB84" s="9">
        <v>30</v>
      </c>
      <c r="AC84" s="9">
        <v>28</v>
      </c>
      <c r="AD84" s="9">
        <v>28</v>
      </c>
      <c r="AE84" s="9">
        <v>32</v>
      </c>
      <c r="AF84" s="9">
        <v>56</v>
      </c>
      <c r="AG84" s="9">
        <v>57</v>
      </c>
      <c r="AH84" s="9">
        <v>52</v>
      </c>
      <c r="AI84" s="9">
        <v>61</v>
      </c>
      <c r="AJ84" s="6"/>
      <c r="AL84" s="83"/>
    </row>
    <row r="85" spans="1:38" ht="13.5" customHeight="1" x14ac:dyDescent="0.2">
      <c r="A85" s="3"/>
      <c r="D85" s="1" t="s">
        <v>56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6"/>
    </row>
    <row r="86" spans="1:38" ht="13.5" customHeight="1" x14ac:dyDescent="0.2">
      <c r="A86" s="3"/>
      <c r="D86" s="1" t="s">
        <v>57</v>
      </c>
      <c r="X86" s="9">
        <v>1</v>
      </c>
      <c r="Y86" s="9">
        <v>2</v>
      </c>
      <c r="Z86" s="9">
        <v>1</v>
      </c>
      <c r="AA86" s="9">
        <v>1</v>
      </c>
      <c r="AB86" s="9">
        <v>1</v>
      </c>
      <c r="AC86" s="9">
        <v>1</v>
      </c>
      <c r="AD86" s="9">
        <v>1</v>
      </c>
      <c r="AE86" s="9">
        <v>2</v>
      </c>
      <c r="AF86" s="9">
        <v>1</v>
      </c>
      <c r="AG86" s="9">
        <v>1</v>
      </c>
      <c r="AH86" s="9">
        <v>0</v>
      </c>
      <c r="AI86" s="9">
        <v>0</v>
      </c>
      <c r="AJ86" s="6"/>
    </row>
    <row r="87" spans="1:38" ht="13.5" customHeight="1" x14ac:dyDescent="0.2">
      <c r="A87" s="3"/>
      <c r="D87" s="1" t="s">
        <v>58</v>
      </c>
      <c r="X87" s="9">
        <v>0</v>
      </c>
      <c r="Y87" s="9">
        <v>0</v>
      </c>
      <c r="Z87" s="9">
        <v>6</v>
      </c>
      <c r="AA87" s="9">
        <v>6</v>
      </c>
      <c r="AB87" s="9">
        <v>6</v>
      </c>
      <c r="AC87" s="9">
        <v>5</v>
      </c>
      <c r="AD87" s="9">
        <v>5</v>
      </c>
      <c r="AE87" s="9">
        <v>5</v>
      </c>
      <c r="AF87" s="9">
        <v>5</v>
      </c>
      <c r="AG87" s="9">
        <v>5</v>
      </c>
      <c r="AH87" s="9">
        <v>5</v>
      </c>
      <c r="AI87" s="9">
        <v>5</v>
      </c>
      <c r="AJ87" s="6"/>
    </row>
    <row r="88" spans="1:38" ht="13.5" customHeight="1" x14ac:dyDescent="0.2">
      <c r="A88" s="3"/>
      <c r="D88" s="1" t="s">
        <v>59</v>
      </c>
      <c r="X88" s="9">
        <v>62</v>
      </c>
      <c r="Y88" s="9">
        <v>58</v>
      </c>
      <c r="Z88" s="9">
        <v>57</v>
      </c>
      <c r="AA88" s="9">
        <v>57</v>
      </c>
      <c r="AB88" s="9">
        <v>70</v>
      </c>
      <c r="AC88" s="9">
        <v>58</v>
      </c>
      <c r="AD88" s="9">
        <v>40</v>
      </c>
      <c r="AE88" s="9">
        <v>37</v>
      </c>
      <c r="AF88" s="9">
        <v>34</v>
      </c>
      <c r="AG88" s="9">
        <v>29</v>
      </c>
      <c r="AH88" s="9">
        <v>30</v>
      </c>
      <c r="AI88" s="9">
        <v>31</v>
      </c>
      <c r="AJ88" s="6"/>
    </row>
    <row r="89" spans="1:38" ht="13.5" customHeight="1" x14ac:dyDescent="0.2">
      <c r="A89" s="3"/>
      <c r="D89" s="1" t="s">
        <v>60</v>
      </c>
      <c r="X89" s="9">
        <v>0</v>
      </c>
      <c r="Y89" s="9">
        <v>0</v>
      </c>
      <c r="Z89" s="9">
        <v>1</v>
      </c>
      <c r="AA89" s="9">
        <v>1</v>
      </c>
      <c r="AB89" s="9">
        <v>2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6"/>
    </row>
    <row r="90" spans="1:38" ht="13.5" customHeight="1" x14ac:dyDescent="0.2">
      <c r="A90" s="3"/>
      <c r="D90" s="1" t="s">
        <v>61</v>
      </c>
      <c r="E90" s="15"/>
      <c r="F90" s="15"/>
      <c r="G90" s="15"/>
      <c r="H90" s="15"/>
      <c r="I90" s="15"/>
      <c r="J90" s="15"/>
      <c r="K90" s="18"/>
      <c r="L90" s="18"/>
      <c r="M90" s="18"/>
      <c r="N90" s="18"/>
      <c r="O90" s="18"/>
      <c r="X90" s="5">
        <v>1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4</v>
      </c>
      <c r="AE90" s="5">
        <v>3</v>
      </c>
      <c r="AF90" s="5">
        <v>3</v>
      </c>
      <c r="AG90" s="5">
        <v>4</v>
      </c>
      <c r="AH90" s="5">
        <v>4</v>
      </c>
      <c r="AI90" s="5">
        <v>3</v>
      </c>
      <c r="AJ90" s="6"/>
    </row>
    <row r="91" spans="1:38" ht="13.5" customHeight="1" x14ac:dyDescent="0.2">
      <c r="A91" s="3"/>
      <c r="D91" s="2"/>
      <c r="E91" s="15"/>
      <c r="F91" s="15"/>
      <c r="G91" s="15"/>
      <c r="H91" s="15"/>
      <c r="I91" s="15"/>
      <c r="J91" s="15"/>
      <c r="K91" s="18"/>
      <c r="L91" s="18"/>
      <c r="M91" s="18"/>
      <c r="N91" s="18"/>
      <c r="O91" s="18"/>
      <c r="X91" s="9">
        <f t="shared" ref="X91:AC91" si="77">SUM(X79:X90)</f>
        <v>472</v>
      </c>
      <c r="Y91" s="9">
        <f t="shared" si="77"/>
        <v>452</v>
      </c>
      <c r="Z91" s="9">
        <f t="shared" si="77"/>
        <v>452</v>
      </c>
      <c r="AA91" s="9">
        <f t="shared" si="77"/>
        <v>474</v>
      </c>
      <c r="AB91" s="9">
        <f t="shared" si="77"/>
        <v>503</v>
      </c>
      <c r="AC91" s="9">
        <f t="shared" si="77"/>
        <v>474</v>
      </c>
      <c r="AD91" s="9">
        <f t="shared" ref="AD91:AE91" si="78">SUM(AD79:AD90)</f>
        <v>457</v>
      </c>
      <c r="AE91" s="9">
        <f t="shared" si="78"/>
        <v>454</v>
      </c>
      <c r="AF91" s="9">
        <f t="shared" ref="AF91:AG91" si="79">SUM(AF79:AF90)</f>
        <v>501</v>
      </c>
      <c r="AG91" s="9">
        <f t="shared" si="79"/>
        <v>507</v>
      </c>
      <c r="AH91" s="9">
        <f t="shared" ref="AH91:AI91" si="80">SUM(AH79:AH90)</f>
        <v>504</v>
      </c>
      <c r="AI91" s="9">
        <f t="shared" si="80"/>
        <v>530</v>
      </c>
      <c r="AJ91" s="6"/>
    </row>
    <row r="92" spans="1:38" ht="13.5" customHeight="1" x14ac:dyDescent="0.2">
      <c r="A92" s="3"/>
      <c r="C92" s="8" t="s">
        <v>62</v>
      </c>
      <c r="D92" s="8"/>
      <c r="E92" s="15"/>
      <c r="F92" s="15"/>
      <c r="G92" s="15"/>
      <c r="H92" s="15"/>
      <c r="I92" s="15"/>
      <c r="J92" s="15"/>
      <c r="K92" s="18"/>
      <c r="L92" s="18"/>
      <c r="M92" s="18"/>
      <c r="N92" s="18"/>
      <c r="O92" s="18"/>
      <c r="AJ92" s="6"/>
    </row>
    <row r="93" spans="1:38" ht="13.5" customHeight="1" x14ac:dyDescent="0.2">
      <c r="A93" s="3"/>
      <c r="D93" s="1" t="s">
        <v>51</v>
      </c>
      <c r="E93" s="15"/>
      <c r="F93" s="15"/>
      <c r="G93" s="15"/>
      <c r="H93" s="15"/>
      <c r="I93" s="15"/>
      <c r="J93" s="15"/>
      <c r="K93" s="18"/>
      <c r="L93" s="18"/>
      <c r="M93" s="18"/>
      <c r="N93" s="18"/>
      <c r="O93" s="18"/>
      <c r="X93" s="9">
        <f>3+0+0</f>
        <v>3</v>
      </c>
      <c r="Y93" s="9">
        <v>5</v>
      </c>
      <c r="Z93" s="9">
        <v>3</v>
      </c>
      <c r="AA93" s="9">
        <v>3</v>
      </c>
      <c r="AB93" s="9">
        <v>2</v>
      </c>
      <c r="AC93" s="9">
        <v>3</v>
      </c>
      <c r="AD93" s="9">
        <v>3</v>
      </c>
      <c r="AE93" s="9">
        <v>5</v>
      </c>
      <c r="AF93" s="9">
        <v>2</v>
      </c>
      <c r="AG93" s="9">
        <v>4</v>
      </c>
      <c r="AH93" s="9">
        <v>4</v>
      </c>
      <c r="AI93" s="9">
        <v>7</v>
      </c>
      <c r="AJ93" s="6"/>
    </row>
    <row r="94" spans="1:38" ht="13.5" customHeight="1" x14ac:dyDescent="0.2">
      <c r="A94" s="3"/>
      <c r="D94" s="1" t="s">
        <v>52</v>
      </c>
      <c r="E94" s="15"/>
      <c r="F94" s="15"/>
      <c r="G94" s="15"/>
      <c r="H94" s="15"/>
      <c r="I94" s="15"/>
      <c r="J94" s="15"/>
      <c r="K94" s="18"/>
      <c r="L94" s="18"/>
      <c r="M94" s="18"/>
      <c r="N94" s="18"/>
      <c r="O94" s="18"/>
      <c r="X94" s="9">
        <v>1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9">
        <v>0</v>
      </c>
      <c r="AI94" s="9">
        <v>0</v>
      </c>
      <c r="AJ94" s="6"/>
    </row>
    <row r="95" spans="1:38" ht="13.5" customHeight="1" x14ac:dyDescent="0.2">
      <c r="A95" s="3"/>
      <c r="D95" s="1" t="s">
        <v>53</v>
      </c>
      <c r="E95" s="15"/>
      <c r="F95" s="15"/>
      <c r="G95" s="15"/>
      <c r="H95" s="15"/>
      <c r="I95" s="15"/>
      <c r="J95" s="15"/>
      <c r="K95" s="18"/>
      <c r="L95" s="18"/>
      <c r="M95" s="18"/>
      <c r="N95" s="18"/>
      <c r="O95" s="18"/>
      <c r="X95" s="9">
        <v>3</v>
      </c>
      <c r="Y95" s="9">
        <v>2</v>
      </c>
      <c r="Z95" s="9">
        <v>3</v>
      </c>
      <c r="AA95" s="9">
        <v>5</v>
      </c>
      <c r="AB95" s="9">
        <v>6</v>
      </c>
      <c r="AC95" s="9">
        <v>6</v>
      </c>
      <c r="AD95" s="9">
        <v>2</v>
      </c>
      <c r="AE95" s="9">
        <v>2</v>
      </c>
      <c r="AF95" s="9">
        <v>2</v>
      </c>
      <c r="AG95" s="9">
        <v>3</v>
      </c>
      <c r="AH95" s="9">
        <v>2</v>
      </c>
      <c r="AI95" s="9">
        <v>2</v>
      </c>
      <c r="AJ95" s="6"/>
    </row>
    <row r="96" spans="1:38" ht="13.5" customHeight="1" x14ac:dyDescent="0.2">
      <c r="A96" s="3"/>
      <c r="D96" s="1" t="s">
        <v>54</v>
      </c>
      <c r="E96" s="15"/>
      <c r="F96" s="15"/>
      <c r="G96" s="15"/>
      <c r="H96" s="15"/>
      <c r="I96" s="15"/>
      <c r="J96" s="15"/>
      <c r="K96" s="18"/>
      <c r="L96" s="18"/>
      <c r="M96" s="18"/>
      <c r="N96" s="18"/>
      <c r="O96" s="18"/>
      <c r="X96" s="9">
        <v>4</v>
      </c>
      <c r="Y96" s="9">
        <v>4</v>
      </c>
      <c r="Z96" s="9">
        <v>2</v>
      </c>
      <c r="AA96" s="9">
        <v>2</v>
      </c>
      <c r="AB96" s="9">
        <v>4</v>
      </c>
      <c r="AC96" s="9">
        <v>3</v>
      </c>
      <c r="AD96" s="9">
        <v>1</v>
      </c>
      <c r="AE96" s="9">
        <v>1</v>
      </c>
      <c r="AF96" s="9">
        <v>2</v>
      </c>
      <c r="AG96" s="9">
        <v>2</v>
      </c>
      <c r="AH96" s="9">
        <v>4</v>
      </c>
      <c r="AI96" s="9">
        <v>2</v>
      </c>
      <c r="AJ96" s="6"/>
    </row>
    <row r="97" spans="1:36" ht="13.5" customHeight="1" x14ac:dyDescent="0.2">
      <c r="A97" s="3"/>
      <c r="D97" s="1" t="s">
        <v>86</v>
      </c>
      <c r="E97" s="15"/>
      <c r="F97" s="15"/>
      <c r="G97" s="15"/>
      <c r="H97" s="15"/>
      <c r="I97" s="15"/>
      <c r="J97" s="15"/>
      <c r="K97" s="18"/>
      <c r="L97" s="18"/>
      <c r="M97" s="18"/>
      <c r="N97" s="18"/>
      <c r="O97" s="18"/>
      <c r="X97" s="9">
        <v>2</v>
      </c>
      <c r="Y97" s="9">
        <v>6</v>
      </c>
      <c r="Z97" s="9">
        <v>3</v>
      </c>
      <c r="AA97" s="9">
        <v>3</v>
      </c>
      <c r="AB97" s="9">
        <v>0</v>
      </c>
      <c r="AC97" s="9">
        <v>0</v>
      </c>
      <c r="AD97" s="9">
        <v>1</v>
      </c>
      <c r="AE97" s="9">
        <v>0</v>
      </c>
      <c r="AF97" s="9">
        <v>1</v>
      </c>
      <c r="AG97" s="9">
        <v>2</v>
      </c>
      <c r="AH97" s="9">
        <v>0</v>
      </c>
      <c r="AI97" s="9">
        <v>2</v>
      </c>
      <c r="AJ97" s="6"/>
    </row>
    <row r="98" spans="1:36" ht="13.5" customHeight="1" x14ac:dyDescent="0.2">
      <c r="A98" s="3"/>
      <c r="D98" s="1" t="s">
        <v>55</v>
      </c>
      <c r="E98" s="15"/>
      <c r="F98" s="15"/>
      <c r="G98" s="15"/>
      <c r="H98" s="15"/>
      <c r="I98" s="15"/>
      <c r="J98" s="15"/>
      <c r="K98" s="18"/>
      <c r="L98" s="18"/>
      <c r="M98" s="18"/>
      <c r="N98" s="18"/>
      <c r="O98" s="18"/>
      <c r="X98" s="9">
        <v>0</v>
      </c>
      <c r="Y98" s="9">
        <v>1</v>
      </c>
      <c r="Z98" s="9">
        <v>0</v>
      </c>
      <c r="AA98" s="9">
        <v>1</v>
      </c>
      <c r="AB98" s="9">
        <v>3</v>
      </c>
      <c r="AC98" s="9">
        <v>3</v>
      </c>
      <c r="AD98" s="9">
        <v>4</v>
      </c>
      <c r="AE98" s="9">
        <v>3</v>
      </c>
      <c r="AF98" s="9">
        <v>3</v>
      </c>
      <c r="AG98" s="9">
        <v>2</v>
      </c>
      <c r="AH98" s="9">
        <v>3</v>
      </c>
      <c r="AI98" s="9">
        <v>3</v>
      </c>
      <c r="AJ98" s="6"/>
    </row>
    <row r="99" spans="1:36" ht="13.5" customHeight="1" x14ac:dyDescent="0.2">
      <c r="A99" s="3"/>
      <c r="D99" s="1" t="s">
        <v>56</v>
      </c>
      <c r="E99" s="15"/>
      <c r="F99" s="15"/>
      <c r="G99" s="15"/>
      <c r="H99" s="15"/>
      <c r="I99" s="15"/>
      <c r="J99" s="15"/>
      <c r="K99" s="18"/>
      <c r="L99" s="18"/>
      <c r="M99" s="18"/>
      <c r="N99" s="18"/>
      <c r="O99" s="18"/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6"/>
    </row>
    <row r="100" spans="1:36" ht="13.5" customHeight="1" x14ac:dyDescent="0.2">
      <c r="A100" s="3"/>
      <c r="D100" s="1" t="s">
        <v>57</v>
      </c>
      <c r="E100" s="15"/>
      <c r="F100" s="15"/>
      <c r="G100" s="15"/>
      <c r="H100" s="15"/>
      <c r="I100" s="15"/>
      <c r="J100" s="15"/>
      <c r="K100" s="18"/>
      <c r="L100" s="18"/>
      <c r="M100" s="18"/>
      <c r="N100" s="18"/>
      <c r="O100" s="18"/>
      <c r="X100" s="9">
        <v>4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1</v>
      </c>
      <c r="AE100" s="9">
        <v>1</v>
      </c>
      <c r="AF100" s="9">
        <v>3</v>
      </c>
      <c r="AG100" s="9">
        <v>3</v>
      </c>
      <c r="AH100" s="9">
        <v>3</v>
      </c>
      <c r="AI100" s="9">
        <v>3</v>
      </c>
      <c r="AJ100" s="6"/>
    </row>
    <row r="101" spans="1:36" ht="13.5" customHeight="1" x14ac:dyDescent="0.2">
      <c r="A101" s="3"/>
      <c r="D101" s="1" t="s">
        <v>58</v>
      </c>
      <c r="E101" s="15"/>
      <c r="F101" s="15"/>
      <c r="G101" s="15"/>
      <c r="H101" s="15"/>
      <c r="I101" s="15"/>
      <c r="J101" s="15"/>
      <c r="K101" s="18"/>
      <c r="L101" s="18"/>
      <c r="M101" s="18"/>
      <c r="N101" s="18"/>
      <c r="O101" s="18"/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6"/>
    </row>
    <row r="102" spans="1:36" ht="13.5" customHeight="1" x14ac:dyDescent="0.2">
      <c r="A102" s="3"/>
      <c r="D102" s="1" t="s">
        <v>59</v>
      </c>
      <c r="E102" s="15"/>
      <c r="F102" s="15"/>
      <c r="G102" s="15"/>
      <c r="H102" s="15"/>
      <c r="I102" s="15"/>
      <c r="J102" s="15"/>
      <c r="K102" s="18"/>
      <c r="L102" s="18"/>
      <c r="M102" s="18"/>
      <c r="N102" s="18"/>
      <c r="O102" s="18"/>
      <c r="X102" s="9">
        <v>7</v>
      </c>
      <c r="Y102" s="9">
        <v>9</v>
      </c>
      <c r="Z102" s="9">
        <v>7</v>
      </c>
      <c r="AA102" s="9">
        <v>6</v>
      </c>
      <c r="AB102" s="9">
        <v>14</v>
      </c>
      <c r="AC102" s="9">
        <v>15</v>
      </c>
      <c r="AD102" s="9">
        <v>14</v>
      </c>
      <c r="AE102" s="9">
        <v>10</v>
      </c>
      <c r="AF102" s="9">
        <v>9</v>
      </c>
      <c r="AG102" s="9">
        <v>12</v>
      </c>
      <c r="AH102" s="9">
        <v>10</v>
      </c>
      <c r="AI102" s="9">
        <v>8</v>
      </c>
      <c r="AJ102" s="6"/>
    </row>
    <row r="103" spans="1:36" ht="13.5" customHeight="1" x14ac:dyDescent="0.2">
      <c r="A103" s="3"/>
      <c r="D103" s="1" t="s">
        <v>60</v>
      </c>
      <c r="E103" s="15"/>
      <c r="F103" s="15"/>
      <c r="G103" s="15"/>
      <c r="H103" s="15"/>
      <c r="I103" s="15"/>
      <c r="J103" s="15"/>
      <c r="K103" s="18"/>
      <c r="L103" s="18"/>
      <c r="M103" s="18"/>
      <c r="N103" s="18"/>
      <c r="O103" s="18"/>
      <c r="X103" s="9">
        <v>0</v>
      </c>
      <c r="Y103" s="9">
        <v>0</v>
      </c>
      <c r="Z103" s="9">
        <v>1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6"/>
    </row>
    <row r="104" spans="1:36" ht="13.5" customHeight="1" x14ac:dyDescent="0.2">
      <c r="A104" s="3"/>
      <c r="D104" s="1" t="s">
        <v>61</v>
      </c>
      <c r="E104" s="15"/>
      <c r="F104" s="15"/>
      <c r="G104" s="15"/>
      <c r="H104" s="15"/>
      <c r="I104" s="15"/>
      <c r="J104" s="15"/>
      <c r="K104" s="18"/>
      <c r="L104" s="18"/>
      <c r="M104" s="18"/>
      <c r="N104" s="18"/>
      <c r="O104" s="18"/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1</v>
      </c>
      <c r="AH104" s="5">
        <v>2</v>
      </c>
      <c r="AI104" s="5">
        <v>2</v>
      </c>
      <c r="AJ104" s="6"/>
    </row>
    <row r="105" spans="1:36" ht="13.5" customHeight="1" x14ac:dyDescent="0.2">
      <c r="A105" s="3"/>
      <c r="D105" s="2"/>
      <c r="E105" s="15"/>
      <c r="F105" s="15"/>
      <c r="G105" s="15"/>
      <c r="H105" s="15"/>
      <c r="I105" s="15"/>
      <c r="J105" s="15"/>
      <c r="K105" s="18"/>
      <c r="L105" s="18"/>
      <c r="M105" s="18"/>
      <c r="N105" s="18"/>
      <c r="O105" s="18"/>
      <c r="X105" s="9">
        <f t="shared" ref="X105:AC105" si="81">SUM(X93:X104)</f>
        <v>24</v>
      </c>
      <c r="Y105" s="9">
        <f t="shared" si="81"/>
        <v>27</v>
      </c>
      <c r="Z105" s="9">
        <f t="shared" si="81"/>
        <v>19</v>
      </c>
      <c r="AA105" s="9">
        <f t="shared" si="81"/>
        <v>20</v>
      </c>
      <c r="AB105" s="9">
        <f t="shared" si="81"/>
        <v>29</v>
      </c>
      <c r="AC105" s="9">
        <f t="shared" si="81"/>
        <v>30</v>
      </c>
      <c r="AD105" s="9">
        <f t="shared" ref="AD105:AE105" si="82">SUM(AD93:AD104)</f>
        <v>26</v>
      </c>
      <c r="AE105" s="9">
        <f t="shared" si="82"/>
        <v>22</v>
      </c>
      <c r="AF105" s="9">
        <f t="shared" ref="AF105:AG105" si="83">SUM(AF93:AF104)</f>
        <v>22</v>
      </c>
      <c r="AG105" s="9">
        <f t="shared" si="83"/>
        <v>29</v>
      </c>
      <c r="AH105" s="9">
        <f t="shared" ref="AH105:AI105" si="84">SUM(AH93:AH104)</f>
        <v>28</v>
      </c>
      <c r="AI105" s="9">
        <f t="shared" si="84"/>
        <v>29</v>
      </c>
      <c r="AJ105" s="6"/>
    </row>
    <row r="106" spans="1:36" ht="13.5" customHeight="1" x14ac:dyDescent="0.2">
      <c r="A106" s="3"/>
      <c r="D106" s="2"/>
      <c r="E106" s="15"/>
      <c r="F106" s="15"/>
      <c r="G106" s="15"/>
      <c r="H106" s="15"/>
      <c r="I106" s="15"/>
      <c r="J106" s="15"/>
      <c r="K106" s="18"/>
      <c r="L106" s="18"/>
      <c r="M106" s="18"/>
      <c r="N106" s="18"/>
      <c r="O106" s="18"/>
      <c r="AJ106" s="6"/>
    </row>
    <row r="107" spans="1:36" ht="13.5" customHeight="1" x14ac:dyDescent="0.2">
      <c r="A107" s="3"/>
      <c r="B107" s="51" t="s">
        <v>63</v>
      </c>
      <c r="C107" s="8"/>
      <c r="D107" s="8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6"/>
    </row>
    <row r="108" spans="1:36" ht="13.5" customHeight="1" x14ac:dyDescent="0.2">
      <c r="A108" s="3"/>
      <c r="D108" s="1" t="s">
        <v>64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>
        <v>0</v>
      </c>
      <c r="AJ108" s="6"/>
    </row>
    <row r="109" spans="1:36" ht="13.5" customHeight="1" x14ac:dyDescent="0.2">
      <c r="A109" s="3"/>
      <c r="D109" s="1" t="s">
        <v>28</v>
      </c>
      <c r="X109" s="9">
        <v>5</v>
      </c>
      <c r="Y109" s="9">
        <v>7</v>
      </c>
      <c r="Z109" s="9">
        <v>8</v>
      </c>
      <c r="AA109" s="9">
        <v>8</v>
      </c>
      <c r="AB109" s="9">
        <v>2</v>
      </c>
      <c r="AC109" s="9">
        <v>4</v>
      </c>
      <c r="AD109" s="9">
        <v>3</v>
      </c>
      <c r="AE109" s="9">
        <v>1</v>
      </c>
      <c r="AF109" s="9">
        <v>0</v>
      </c>
      <c r="AG109" s="9">
        <v>1</v>
      </c>
      <c r="AH109" s="9">
        <v>0</v>
      </c>
      <c r="AI109" s="9">
        <v>0</v>
      </c>
      <c r="AJ109" s="6"/>
    </row>
    <row r="110" spans="1:36" ht="13.5" customHeight="1" x14ac:dyDescent="0.2">
      <c r="A110" s="3"/>
      <c r="D110" s="1" t="s">
        <v>65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4</v>
      </c>
      <c r="AG110" s="5">
        <v>4</v>
      </c>
      <c r="AH110" s="5">
        <v>1</v>
      </c>
      <c r="AI110" s="5">
        <v>1</v>
      </c>
      <c r="AJ110" s="6"/>
    </row>
    <row r="111" spans="1:36" ht="13.5" customHeight="1" x14ac:dyDescent="0.2">
      <c r="A111" s="3"/>
      <c r="E111" s="9">
        <v>2</v>
      </c>
      <c r="F111" s="9">
        <v>2</v>
      </c>
      <c r="G111" s="9">
        <v>5</v>
      </c>
      <c r="H111" s="9">
        <v>3</v>
      </c>
      <c r="I111" s="9">
        <v>10</v>
      </c>
      <c r="J111" s="9">
        <v>11</v>
      </c>
      <c r="K111" s="18">
        <v>11</v>
      </c>
      <c r="L111" s="18">
        <v>6</v>
      </c>
      <c r="M111" s="18">
        <v>10</v>
      </c>
      <c r="N111" s="18">
        <v>5</v>
      </c>
      <c r="O111" s="18">
        <v>7</v>
      </c>
      <c r="P111" s="9">
        <v>6</v>
      </c>
      <c r="Q111" s="9">
        <v>4</v>
      </c>
      <c r="R111" s="9">
        <v>2</v>
      </c>
      <c r="S111" s="9">
        <v>1</v>
      </c>
      <c r="T111" s="9">
        <v>1</v>
      </c>
      <c r="U111" s="9">
        <v>2</v>
      </c>
      <c r="V111" s="9">
        <v>3</v>
      </c>
      <c r="W111" s="9">
        <v>5</v>
      </c>
      <c r="X111" s="9">
        <f t="shared" ref="X111:AC111" si="85">SUM(X108:X110)</f>
        <v>5</v>
      </c>
      <c r="Y111" s="9">
        <f t="shared" si="85"/>
        <v>7</v>
      </c>
      <c r="Z111" s="9">
        <f t="shared" si="85"/>
        <v>8</v>
      </c>
      <c r="AA111" s="9">
        <f t="shared" si="85"/>
        <v>8</v>
      </c>
      <c r="AB111" s="9">
        <f t="shared" si="85"/>
        <v>2</v>
      </c>
      <c r="AC111" s="9">
        <f t="shared" si="85"/>
        <v>4</v>
      </c>
      <c r="AD111" s="9">
        <f t="shared" ref="AD111:AE111" si="86">SUM(AD108:AD110)</f>
        <v>3</v>
      </c>
      <c r="AE111" s="9">
        <f t="shared" si="86"/>
        <v>1</v>
      </c>
      <c r="AF111" s="9">
        <f t="shared" ref="AF111:AG111" si="87">SUM(AF108:AF110)</f>
        <v>4</v>
      </c>
      <c r="AG111" s="9">
        <f t="shared" si="87"/>
        <v>5</v>
      </c>
      <c r="AH111" s="9">
        <f t="shared" ref="AH111:AI111" si="88">SUM(AH108:AH110)</f>
        <v>1</v>
      </c>
      <c r="AI111" s="9">
        <f t="shared" si="88"/>
        <v>1</v>
      </c>
      <c r="AJ111" s="6"/>
    </row>
    <row r="112" spans="1:36" ht="13.5" customHeight="1" x14ac:dyDescent="0.2">
      <c r="A112" s="3"/>
      <c r="B112" s="4"/>
      <c r="C112" s="4"/>
      <c r="D112" s="55"/>
      <c r="E112" s="5"/>
      <c r="F112" s="5"/>
      <c r="G112" s="5"/>
      <c r="H112" s="5"/>
      <c r="I112" s="5"/>
      <c r="J112" s="5"/>
      <c r="K112" s="13"/>
      <c r="L112" s="13"/>
      <c r="M112" s="13"/>
      <c r="N112" s="13"/>
      <c r="O112" s="13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6"/>
    </row>
    <row r="113" spans="1:36" ht="13.5" customHeight="1" x14ac:dyDescent="0.2">
      <c r="A113" s="3"/>
      <c r="AJ113" s="6"/>
    </row>
    <row r="114" spans="1:36" ht="13.5" customHeight="1" x14ac:dyDescent="0.2">
      <c r="A114" s="3"/>
      <c r="B114" s="1" t="s">
        <v>67</v>
      </c>
      <c r="AJ114" s="6"/>
    </row>
    <row r="115" spans="1:36" ht="13.5" customHeight="1" x14ac:dyDescent="0.2">
      <c r="A115" s="3"/>
      <c r="AJ115" s="6"/>
    </row>
    <row r="116" spans="1:36" ht="13.5" customHeight="1" x14ac:dyDescent="0.2">
      <c r="A116" s="3"/>
      <c r="B116" s="1" t="s">
        <v>75</v>
      </c>
      <c r="AJ116" s="6"/>
    </row>
    <row r="117" spans="1:36" ht="13.5" customHeight="1" x14ac:dyDescent="0.2">
      <c r="A117" s="3"/>
      <c r="B117" s="1" t="s">
        <v>76</v>
      </c>
      <c r="AJ117" s="6"/>
    </row>
    <row r="118" spans="1:36" ht="13.5" customHeight="1" x14ac:dyDescent="0.2">
      <c r="A118" s="3"/>
      <c r="AJ118" s="6"/>
    </row>
    <row r="119" spans="1:36" ht="13.5" customHeight="1" x14ac:dyDescent="0.2">
      <c r="A119" s="3"/>
      <c r="B119" s="1" t="s">
        <v>101</v>
      </c>
      <c r="AJ119" s="6"/>
    </row>
    <row r="120" spans="1:36" ht="13.5" customHeight="1" x14ac:dyDescent="0.2">
      <c r="A120" s="3"/>
      <c r="B120" s="1" t="s">
        <v>102</v>
      </c>
      <c r="AJ120" s="6"/>
    </row>
    <row r="121" spans="1:36" ht="13.5" customHeight="1" x14ac:dyDescent="0.2">
      <c r="A121" s="3"/>
      <c r="AJ121" s="6"/>
    </row>
    <row r="122" spans="1:36" ht="13.5" customHeight="1" x14ac:dyDescent="0.2">
      <c r="A122" s="19"/>
      <c r="B122" s="88" t="s">
        <v>77</v>
      </c>
      <c r="C122" s="88"/>
      <c r="D122" s="88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 t="s">
        <v>106</v>
      </c>
      <c r="AJ122" s="20"/>
    </row>
  </sheetData>
  <mergeCells count="2">
    <mergeCell ref="A2:AJ2"/>
    <mergeCell ref="B122:D122"/>
  </mergeCells>
  <hyperlinks>
    <hyperlink ref="B122:D122" r:id="rId1" display="Source: IPEDS HR, Human Resources Survey" xr:uid="{3E9F643B-F474-4FFC-87BD-A906E63A957E}"/>
  </hyperlinks>
  <printOptions horizontalCentered="1"/>
  <pageMargins left="0.7" right="0.45" top="0.5" bottom="0.25" header="0.5" footer="0.5"/>
  <pageSetup scale="79" orientation="portrait" r:id="rId2"/>
  <headerFooter alignWithMargins="0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UM System</vt:lpstr>
      <vt:lpstr>MU</vt:lpstr>
      <vt:lpstr>UMKC</vt:lpstr>
      <vt:lpstr>S&amp;T</vt:lpstr>
      <vt:lpstr>UMSL</vt:lpstr>
      <vt:lpstr>UMSa</vt:lpstr>
      <vt:lpstr>MU!Print_Area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sader</dc:creator>
  <cp:lastModifiedBy>Sade, Randy J.</cp:lastModifiedBy>
  <cp:lastPrinted>2023-02-20T14:52:22Z</cp:lastPrinted>
  <dcterms:created xsi:type="dcterms:W3CDTF">2014-05-12T16:29:13Z</dcterms:created>
  <dcterms:modified xsi:type="dcterms:W3CDTF">2024-03-13T15:20:31Z</dcterms:modified>
</cp:coreProperties>
</file>