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bookViews>
    <workbookView xWindow="480" yWindow="90" windowWidth="18195" windowHeight="11565"/>
  </bookViews>
  <sheets>
    <sheet name="UM System" sheetId="9" r:id="rId1"/>
    <sheet name="MU" sheetId="4" r:id="rId2"/>
    <sheet name="UMKC" sheetId="5" r:id="rId3"/>
    <sheet name="S&amp;T" sheetId="6" r:id="rId4"/>
    <sheet name="UMSL" sheetId="7" r:id="rId5"/>
    <sheet name="UMSa" sheetId="8" r:id="rId6"/>
  </sheets>
  <definedNames>
    <definedName name="_xlnm.Print_Area" localSheetId="1">MU!$A$1:$AE$120</definedName>
  </definedNames>
  <calcPr calcId="152511"/>
</workbook>
</file>

<file path=xl/calcChain.xml><?xml version="1.0" encoding="utf-8"?>
<calcChain xmlns="http://schemas.openxmlformats.org/spreadsheetml/2006/main">
  <c r="AD108" i="4" l="1"/>
  <c r="AD108" i="9"/>
  <c r="AD111" i="9" s="1"/>
  <c r="AD109" i="4"/>
  <c r="AD109" i="9"/>
  <c r="AD110" i="4"/>
  <c r="AD110" i="9"/>
  <c r="AD93" i="4"/>
  <c r="AD93" i="9"/>
  <c r="AD94" i="4"/>
  <c r="AD94" i="9"/>
  <c r="AD105" i="9" s="1"/>
  <c r="AD76" i="9" s="1"/>
  <c r="AD95" i="4"/>
  <c r="AD95" i="9"/>
  <c r="AD96" i="4"/>
  <c r="AD96" i="9"/>
  <c r="AD97" i="4"/>
  <c r="AD97" i="9"/>
  <c r="AD98" i="4"/>
  <c r="AD98" i="9"/>
  <c r="AD99" i="4"/>
  <c r="AD99" i="9"/>
  <c r="AD100" i="4"/>
  <c r="AD100" i="9"/>
  <c r="AD101" i="4"/>
  <c r="AD101" i="9"/>
  <c r="AD102" i="4"/>
  <c r="AD102" i="9"/>
  <c r="AD103" i="4"/>
  <c r="AD103" i="9"/>
  <c r="AD104" i="4"/>
  <c r="AD104" i="9"/>
  <c r="AD79" i="4"/>
  <c r="AD79" i="9"/>
  <c r="AD91" i="9" s="1"/>
  <c r="AD75" i="9" s="1"/>
  <c r="AD80" i="4"/>
  <c r="AD80" i="9"/>
  <c r="AD81" i="4"/>
  <c r="AD81" i="9"/>
  <c r="AD82" i="4"/>
  <c r="AD82" i="9"/>
  <c r="AD83" i="4"/>
  <c r="AD83" i="9"/>
  <c r="AD84" i="4"/>
  <c r="AD84" i="9"/>
  <c r="AD85" i="4"/>
  <c r="AD85" i="9"/>
  <c r="AD86" i="4"/>
  <c r="AD86" i="9"/>
  <c r="AD87" i="4"/>
  <c r="AD87" i="9"/>
  <c r="AD88" i="4"/>
  <c r="AD88" i="9"/>
  <c r="AD89" i="4"/>
  <c r="AD89" i="9"/>
  <c r="AD90" i="4"/>
  <c r="AD90" i="9"/>
  <c r="AD66" i="4"/>
  <c r="AD66" i="9"/>
  <c r="AD69" i="9" s="1"/>
  <c r="AD19" i="9" s="1"/>
  <c r="AD67" i="4"/>
  <c r="AD67" i="9"/>
  <c r="AD68" i="4"/>
  <c r="AD68" i="9"/>
  <c r="AD55" i="4"/>
  <c r="AD55" i="9"/>
  <c r="AD56" i="4"/>
  <c r="AD56" i="9"/>
  <c r="AD57" i="4"/>
  <c r="AD57" i="9"/>
  <c r="AD58" i="4"/>
  <c r="AD58" i="9"/>
  <c r="AD59" i="4"/>
  <c r="AD59" i="9"/>
  <c r="AD60" i="4"/>
  <c r="AD60" i="9"/>
  <c r="AD61" i="4"/>
  <c r="AD61" i="9"/>
  <c r="AD62" i="4"/>
  <c r="AD62" i="9"/>
  <c r="AD63" i="4"/>
  <c r="AD63" i="9"/>
  <c r="AD64" i="9"/>
  <c r="AD51" i="4"/>
  <c r="AD51" i="9"/>
  <c r="AD52" i="4"/>
  <c r="AD52" i="9"/>
  <c r="AD53" i="9" s="1"/>
  <c r="AD43" i="4"/>
  <c r="AD43" i="9"/>
  <c r="AD44" i="4"/>
  <c r="AD44" i="9"/>
  <c r="AD45" i="4"/>
  <c r="AD45" i="9"/>
  <c r="AD46" i="9"/>
  <c r="AD49" i="9" s="1"/>
  <c r="AD47" i="9"/>
  <c r="AD48" i="9"/>
  <c r="AD35" i="4"/>
  <c r="AD35" i="9"/>
  <c r="AD36" i="4"/>
  <c r="AD36" i="9"/>
  <c r="AD37" i="9"/>
  <c r="AD38" i="9"/>
  <c r="AD39" i="9"/>
  <c r="AD40" i="9"/>
  <c r="AD41" i="9"/>
  <c r="AD27" i="4"/>
  <c r="AD27" i="9"/>
  <c r="AD28" i="4"/>
  <c r="AD28" i="9"/>
  <c r="AD33" i="9" s="1"/>
  <c r="AD29" i="4"/>
  <c r="AD29" i="9"/>
  <c r="AD30" i="4"/>
  <c r="AD30" i="9"/>
  <c r="AD31" i="4"/>
  <c r="AD31" i="9"/>
  <c r="AD32" i="4"/>
  <c r="AD32" i="9"/>
  <c r="AD22" i="4"/>
  <c r="AD22" i="9"/>
  <c r="AD23" i="4"/>
  <c r="AD23" i="9"/>
  <c r="AD24" i="4"/>
  <c r="AD24" i="9"/>
  <c r="AD25" i="9"/>
  <c r="AD18" i="9" s="1"/>
  <c r="AD336" i="4"/>
  <c r="AD330" i="4"/>
  <c r="AD316" i="4"/>
  <c r="AD300" i="4"/>
  <c r="AD301" i="4"/>
  <c r="AD302" i="4"/>
  <c r="AD294" i="4"/>
  <c r="AD289" i="4"/>
  <c r="AD278" i="4"/>
  <c r="AD274" i="4"/>
  <c r="AD266" i="4"/>
  <c r="AD258" i="4"/>
  <c r="AD250" i="4"/>
  <c r="AD243" i="4"/>
  <c r="AD244" i="4"/>
  <c r="AD245" i="4"/>
  <c r="AD238" i="4"/>
  <c r="AD239" i="4"/>
  <c r="AD240" i="4"/>
  <c r="AD235" i="4"/>
  <c r="AD229" i="4"/>
  <c r="AD223" i="4"/>
  <c r="AD209" i="4"/>
  <c r="AD193" i="4"/>
  <c r="AD194" i="4"/>
  <c r="AD195" i="4"/>
  <c r="AD187" i="4"/>
  <c r="AD182" i="4"/>
  <c r="AD171" i="4"/>
  <c r="AD167" i="4"/>
  <c r="AD159" i="4"/>
  <c r="AD151" i="4"/>
  <c r="AD143" i="4"/>
  <c r="AD136" i="4"/>
  <c r="AD137" i="4"/>
  <c r="AD138" i="4"/>
  <c r="AD131" i="4"/>
  <c r="AD132" i="4"/>
  <c r="AD133" i="4"/>
  <c r="AD128" i="4"/>
  <c r="AD111" i="4"/>
  <c r="AD105" i="4"/>
  <c r="AD91" i="4"/>
  <c r="AD75" i="4"/>
  <c r="AD76" i="4"/>
  <c r="AD77" i="4"/>
  <c r="AD69" i="4"/>
  <c r="AD64" i="4"/>
  <c r="AD53" i="4"/>
  <c r="AD46" i="4"/>
  <c r="AD47" i="4"/>
  <c r="AD48" i="4"/>
  <c r="AD49" i="4"/>
  <c r="AD37" i="4"/>
  <c r="AD38" i="4"/>
  <c r="AD39" i="4"/>
  <c r="AD40" i="4"/>
  <c r="AD41" i="4"/>
  <c r="AD33" i="4"/>
  <c r="AD25" i="4"/>
  <c r="AD18" i="4"/>
  <c r="AD19" i="4"/>
  <c r="AD20" i="4"/>
  <c r="AD13" i="4"/>
  <c r="AD14" i="4"/>
  <c r="AD15" i="4"/>
  <c r="AD10" i="4"/>
  <c r="AD111" i="5"/>
  <c r="AD105" i="5"/>
  <c r="AD91" i="5"/>
  <c r="AD75" i="5"/>
  <c r="AD76" i="5"/>
  <c r="AD77" i="5"/>
  <c r="AD69" i="5"/>
  <c r="AD64" i="5"/>
  <c r="AD53" i="5"/>
  <c r="AD49" i="5"/>
  <c r="AD41" i="5"/>
  <c r="AD33" i="5"/>
  <c r="AD25" i="5"/>
  <c r="AD18" i="5"/>
  <c r="AD19" i="5"/>
  <c r="AD20" i="5"/>
  <c r="AD13" i="5"/>
  <c r="AD14" i="5"/>
  <c r="AD15" i="5"/>
  <c r="AD10" i="5"/>
  <c r="AD111" i="6"/>
  <c r="AD105" i="6"/>
  <c r="AD91" i="6"/>
  <c r="AD75" i="6"/>
  <c r="AD76" i="6"/>
  <c r="AD77" i="6"/>
  <c r="AD69" i="6"/>
  <c r="AD64" i="6"/>
  <c r="AD53" i="6"/>
  <c r="AD49" i="6"/>
  <c r="AD41" i="6"/>
  <c r="AD33" i="6"/>
  <c r="AD25" i="6"/>
  <c r="AD18" i="6"/>
  <c r="AD19" i="6"/>
  <c r="AD20" i="6"/>
  <c r="AD13" i="6"/>
  <c r="AD14" i="6"/>
  <c r="AD15" i="6"/>
  <c r="AD10" i="6"/>
  <c r="AD111" i="7"/>
  <c r="AD105" i="7"/>
  <c r="AD91" i="7"/>
  <c r="AD75" i="7"/>
  <c r="AD76" i="7"/>
  <c r="AD77" i="7"/>
  <c r="AD69" i="7"/>
  <c r="AD64" i="7"/>
  <c r="AD53" i="7"/>
  <c r="AD49" i="7"/>
  <c r="AD41" i="7"/>
  <c r="AD33" i="7"/>
  <c r="AD25" i="7"/>
  <c r="AD18" i="7"/>
  <c r="AD19" i="7"/>
  <c r="AD20" i="7"/>
  <c r="AD13" i="7"/>
  <c r="AD14" i="7"/>
  <c r="AD15" i="7"/>
  <c r="AD10" i="7"/>
  <c r="AD111" i="8"/>
  <c r="AD105" i="8"/>
  <c r="AD91" i="8"/>
  <c r="AD75" i="8"/>
  <c r="AD76" i="8"/>
  <c r="AD77" i="8"/>
  <c r="AD69" i="8"/>
  <c r="AD64" i="8"/>
  <c r="AD53" i="8"/>
  <c r="AD49" i="8"/>
  <c r="AD41" i="8"/>
  <c r="AD33" i="8"/>
  <c r="AD25" i="8"/>
  <c r="AD18" i="8"/>
  <c r="AD19" i="8"/>
  <c r="AD20" i="8"/>
  <c r="AD13" i="8"/>
  <c r="AD14" i="8"/>
  <c r="AD15" i="8"/>
  <c r="AD10" i="8"/>
  <c r="AB243" i="4"/>
  <c r="AA243" i="4"/>
  <c r="Z243" i="4"/>
  <c r="Y243" i="4"/>
  <c r="AC52" i="5"/>
  <c r="AC51" i="5"/>
  <c r="AC52" i="6"/>
  <c r="AC51" i="6"/>
  <c r="AC79" i="4"/>
  <c r="AC79" i="9"/>
  <c r="AC91" i="9" s="1"/>
  <c r="AC75" i="9" s="1"/>
  <c r="AC22" i="4"/>
  <c r="AC22" i="9"/>
  <c r="AB18" i="4"/>
  <c r="AC110" i="9"/>
  <c r="AC97" i="9"/>
  <c r="AC82" i="9"/>
  <c r="AC80" i="9"/>
  <c r="AC66" i="9"/>
  <c r="AC69" i="9" s="1"/>
  <c r="AC19" i="9" s="1"/>
  <c r="AC48" i="9"/>
  <c r="AC47" i="9"/>
  <c r="AC46" i="9"/>
  <c r="AC43" i="9"/>
  <c r="AC49" i="9" s="1"/>
  <c r="AC40" i="9"/>
  <c r="AC39" i="9"/>
  <c r="AC38" i="9"/>
  <c r="AC37" i="9"/>
  <c r="AC111" i="8"/>
  <c r="AC105" i="8"/>
  <c r="AC76" i="8"/>
  <c r="AC91" i="8"/>
  <c r="AC75" i="8"/>
  <c r="AC69" i="8"/>
  <c r="AC64" i="8"/>
  <c r="AC53" i="8"/>
  <c r="AC49" i="8"/>
  <c r="AC41" i="8"/>
  <c r="AC33" i="8"/>
  <c r="AC25" i="8"/>
  <c r="AC18" i="8"/>
  <c r="AC19" i="8"/>
  <c r="AC111" i="7"/>
  <c r="AC105" i="7"/>
  <c r="AC76" i="7"/>
  <c r="AC91" i="7"/>
  <c r="AC75" i="7"/>
  <c r="AC69" i="7"/>
  <c r="AC19" i="7"/>
  <c r="AC64" i="7"/>
  <c r="AC53" i="7"/>
  <c r="AC49" i="7"/>
  <c r="AC41" i="7"/>
  <c r="AC33" i="7"/>
  <c r="AC25" i="7"/>
  <c r="AC18" i="7"/>
  <c r="AC111" i="6"/>
  <c r="AC105" i="6"/>
  <c r="AC76" i="6"/>
  <c r="AC91" i="6"/>
  <c r="AC75" i="6"/>
  <c r="AC69" i="6"/>
  <c r="AC19" i="6"/>
  <c r="AC64" i="6"/>
  <c r="AC53" i="6"/>
  <c r="AC49" i="6"/>
  <c r="AC41" i="6"/>
  <c r="AC33" i="6"/>
  <c r="AC25" i="6"/>
  <c r="AC18" i="6"/>
  <c r="AC111" i="5"/>
  <c r="AC105" i="5"/>
  <c r="AC76" i="5"/>
  <c r="AC91" i="5"/>
  <c r="AC75" i="5"/>
  <c r="AC69" i="5"/>
  <c r="AC19" i="5"/>
  <c r="AC64" i="5"/>
  <c r="AC53" i="5"/>
  <c r="AC49" i="5"/>
  <c r="AC41" i="5"/>
  <c r="AC33" i="5"/>
  <c r="AC25" i="5"/>
  <c r="AC18" i="5"/>
  <c r="AC336" i="4"/>
  <c r="AC330" i="4"/>
  <c r="AC301" i="4"/>
  <c r="AC316" i="4"/>
  <c r="AC300" i="4"/>
  <c r="AC238" i="4"/>
  <c r="AC294" i="4"/>
  <c r="AC289" i="4"/>
  <c r="AC278" i="4"/>
  <c r="AC274" i="4"/>
  <c r="AC266" i="4"/>
  <c r="AC258" i="4"/>
  <c r="AC250" i="4"/>
  <c r="AC243" i="4"/>
  <c r="AC245" i="4"/>
  <c r="AC244" i="4"/>
  <c r="AC229" i="4"/>
  <c r="AC223" i="4"/>
  <c r="AC194" i="4"/>
  <c r="AC209" i="4"/>
  <c r="AC193" i="4"/>
  <c r="AC187" i="4"/>
  <c r="AC137" i="4"/>
  <c r="AC182" i="4"/>
  <c r="AC171" i="4"/>
  <c r="AC167" i="4"/>
  <c r="AC159" i="4"/>
  <c r="AC151" i="4"/>
  <c r="AC143" i="4"/>
  <c r="AC136" i="4"/>
  <c r="AC110" i="4"/>
  <c r="AC109" i="4"/>
  <c r="AC109" i="9"/>
  <c r="AC108" i="4"/>
  <c r="AC104" i="4"/>
  <c r="AC104" i="9"/>
  <c r="AC103" i="4"/>
  <c r="AC103" i="9"/>
  <c r="AC102" i="4"/>
  <c r="AC102" i="9"/>
  <c r="AC101" i="4"/>
  <c r="AC101" i="9"/>
  <c r="AC100" i="4"/>
  <c r="AC100" i="9"/>
  <c r="AC99" i="4"/>
  <c r="AC99" i="9"/>
  <c r="AC98" i="4"/>
  <c r="AC98" i="9"/>
  <c r="AC105" i="9" s="1"/>
  <c r="AC76" i="9" s="1"/>
  <c r="AC97" i="4"/>
  <c r="AC96" i="4"/>
  <c r="AC96" i="9"/>
  <c r="AC95" i="4"/>
  <c r="AC95" i="9"/>
  <c r="AC94" i="4"/>
  <c r="AC94" i="9"/>
  <c r="AC93" i="4"/>
  <c r="AC93" i="9"/>
  <c r="AC90" i="4"/>
  <c r="AC90" i="9"/>
  <c r="AC89" i="4"/>
  <c r="AC89" i="9"/>
  <c r="AC88" i="4"/>
  <c r="AC88" i="9"/>
  <c r="AC87" i="4"/>
  <c r="AC87" i="9"/>
  <c r="AC86" i="4"/>
  <c r="AC86" i="9"/>
  <c r="AC85" i="4"/>
  <c r="AC85" i="9"/>
  <c r="AC84" i="4"/>
  <c r="AC84" i="9"/>
  <c r="AC83" i="4"/>
  <c r="AC83" i="9"/>
  <c r="AC82" i="4"/>
  <c r="AC81" i="4"/>
  <c r="AC81" i="9"/>
  <c r="AC80" i="4"/>
  <c r="AC68" i="4"/>
  <c r="AC68" i="9"/>
  <c r="AC67" i="4"/>
  <c r="AC67" i="9"/>
  <c r="AC66" i="4"/>
  <c r="AC63" i="4"/>
  <c r="AC63" i="9"/>
  <c r="AC62" i="4"/>
  <c r="AC62" i="9"/>
  <c r="AC61" i="4"/>
  <c r="AC61" i="9"/>
  <c r="AC60" i="4"/>
  <c r="AC60" i="9"/>
  <c r="AC59" i="4"/>
  <c r="AC59" i="9"/>
  <c r="AC58" i="4"/>
  <c r="AC58" i="9"/>
  <c r="AC57" i="4"/>
  <c r="AC57" i="9"/>
  <c r="AC56" i="4"/>
  <c r="AC56" i="9"/>
  <c r="AC55" i="4"/>
  <c r="AC52" i="4"/>
  <c r="AC52" i="9"/>
  <c r="AC51" i="4"/>
  <c r="AC48" i="4"/>
  <c r="AC47" i="4"/>
  <c r="AC46" i="4"/>
  <c r="AC45" i="4"/>
  <c r="AC45" i="9"/>
  <c r="AC44" i="4"/>
  <c r="AC44" i="9"/>
  <c r="AC43" i="4"/>
  <c r="AC40" i="4"/>
  <c r="AC39" i="4"/>
  <c r="AC38" i="4"/>
  <c r="AC37" i="4"/>
  <c r="AC36" i="4"/>
  <c r="AC36" i="9"/>
  <c r="AC41" i="9" s="1"/>
  <c r="AC35" i="4"/>
  <c r="AC35" i="9"/>
  <c r="AC32" i="4"/>
  <c r="AC32" i="9"/>
  <c r="AC31" i="4"/>
  <c r="AC31" i="9"/>
  <c r="AC30" i="4"/>
  <c r="AC30" i="9"/>
  <c r="AC29" i="4"/>
  <c r="AC29" i="9"/>
  <c r="AC28" i="4"/>
  <c r="AC28" i="9"/>
  <c r="AC33" i="9" s="1"/>
  <c r="AC27" i="4"/>
  <c r="AC27" i="9"/>
  <c r="AC24" i="4"/>
  <c r="AC24" i="9"/>
  <c r="AC25" i="9" s="1"/>
  <c r="AC18" i="9" s="1"/>
  <c r="AC23" i="4"/>
  <c r="AC23" i="9"/>
  <c r="AC111" i="4"/>
  <c r="AC108" i="9"/>
  <c r="AC111" i="9" s="1"/>
  <c r="AC132" i="4"/>
  <c r="AC69" i="4"/>
  <c r="AC19" i="4"/>
  <c r="AC64" i="4"/>
  <c r="AC55" i="9"/>
  <c r="AC64" i="9" s="1"/>
  <c r="AC53" i="4"/>
  <c r="AC51" i="9"/>
  <c r="AC53" i="9"/>
  <c r="AC49" i="4"/>
  <c r="AC13" i="5"/>
  <c r="AC25" i="4"/>
  <c r="AC18" i="4"/>
  <c r="AC14" i="8"/>
  <c r="AC77" i="8"/>
  <c r="AC20" i="8"/>
  <c r="AC13" i="8"/>
  <c r="AC77" i="7"/>
  <c r="AC14" i="7"/>
  <c r="AC13" i="7"/>
  <c r="AC20" i="7"/>
  <c r="AC14" i="6"/>
  <c r="AC77" i="6"/>
  <c r="AC13" i="6"/>
  <c r="AC20" i="6"/>
  <c r="AC14" i="5"/>
  <c r="AC20" i="5"/>
  <c r="AC77" i="5"/>
  <c r="AC105" i="4"/>
  <c r="AC76" i="4"/>
  <c r="AC91" i="4"/>
  <c r="AC75" i="4"/>
  <c r="AC195" i="4"/>
  <c r="AC41" i="4"/>
  <c r="AC33" i="4"/>
  <c r="AC239" i="4"/>
  <c r="AC240" i="4"/>
  <c r="AC235" i="4"/>
  <c r="AC302" i="4"/>
  <c r="AC138" i="4"/>
  <c r="AC131" i="4"/>
  <c r="AC133" i="4"/>
  <c r="AC128" i="4"/>
  <c r="AB110" i="9"/>
  <c r="AB62" i="9"/>
  <c r="AB48" i="9"/>
  <c r="AB47" i="9"/>
  <c r="AB46" i="9"/>
  <c r="AB40" i="9"/>
  <c r="AB39" i="9"/>
  <c r="AB38" i="9"/>
  <c r="AB37" i="9"/>
  <c r="AB336" i="4"/>
  <c r="AB330" i="4"/>
  <c r="AB301" i="4"/>
  <c r="AB316" i="4"/>
  <c r="AB300" i="4"/>
  <c r="AB238" i="4"/>
  <c r="AB294" i="4"/>
  <c r="AB289" i="4"/>
  <c r="AB278" i="4"/>
  <c r="AB274" i="4"/>
  <c r="AB266" i="4"/>
  <c r="AB258" i="4"/>
  <c r="AB250" i="4"/>
  <c r="AB245" i="4"/>
  <c r="AB244" i="4"/>
  <c r="AB229" i="4"/>
  <c r="AB223" i="4"/>
  <c r="AB194" i="4"/>
  <c r="AB209" i="4"/>
  <c r="AB193" i="4"/>
  <c r="AB187" i="4"/>
  <c r="AB137" i="4"/>
  <c r="AB182" i="4"/>
  <c r="AB171" i="4"/>
  <c r="AB167" i="4"/>
  <c r="AB159" i="4"/>
  <c r="AB151" i="4"/>
  <c r="AB143" i="4"/>
  <c r="AB136" i="4"/>
  <c r="AB110" i="4"/>
  <c r="AB109" i="4"/>
  <c r="AB109" i="9"/>
  <c r="AB111" i="9" s="1"/>
  <c r="AB108" i="4"/>
  <c r="AB108" i="9"/>
  <c r="AB104" i="4"/>
  <c r="AB104" i="9"/>
  <c r="AB103" i="4"/>
  <c r="AB103" i="9"/>
  <c r="AB102" i="4"/>
  <c r="AB102" i="9"/>
  <c r="AB101" i="4"/>
  <c r="AB101" i="9"/>
  <c r="AB100" i="4"/>
  <c r="AB100" i="9"/>
  <c r="AB99" i="4"/>
  <c r="AB99" i="9"/>
  <c r="AB98" i="4"/>
  <c r="AB98" i="9"/>
  <c r="AB97" i="4"/>
  <c r="AB97" i="9"/>
  <c r="AB96" i="4"/>
  <c r="AB96" i="9"/>
  <c r="AB95" i="4"/>
  <c r="AB95" i="9"/>
  <c r="AB94" i="4"/>
  <c r="AB94" i="9"/>
  <c r="AB105" i="9" s="1"/>
  <c r="AB76" i="9" s="1"/>
  <c r="AB93" i="4"/>
  <c r="AB90" i="4"/>
  <c r="AB90" i="9"/>
  <c r="AB89" i="4"/>
  <c r="AB89" i="9"/>
  <c r="AB88" i="4"/>
  <c r="AB88" i="9"/>
  <c r="AB87" i="4"/>
  <c r="AB87" i="9"/>
  <c r="AB86" i="4"/>
  <c r="AB86" i="9"/>
  <c r="AB85" i="4"/>
  <c r="AB85" i="9"/>
  <c r="AB84" i="4"/>
  <c r="AB84" i="9"/>
  <c r="AB83" i="4"/>
  <c r="AB83" i="9"/>
  <c r="AB82" i="4"/>
  <c r="AB82" i="9"/>
  <c r="AB81" i="4"/>
  <c r="AB81" i="9"/>
  <c r="AB80" i="4"/>
  <c r="AB80" i="9"/>
  <c r="AB79" i="4"/>
  <c r="AB68" i="4"/>
  <c r="AB68" i="9"/>
  <c r="AB67" i="4"/>
  <c r="AB67" i="9"/>
  <c r="AB66" i="4"/>
  <c r="AB69" i="4"/>
  <c r="AB19" i="4"/>
  <c r="AB63" i="4"/>
  <c r="AB63" i="9"/>
  <c r="AB62" i="4"/>
  <c r="AB61" i="4"/>
  <c r="AB61" i="9"/>
  <c r="AB60" i="4"/>
  <c r="AB60" i="9"/>
  <c r="AB59" i="4"/>
  <c r="AB59" i="9"/>
  <c r="AB58" i="4"/>
  <c r="AB58" i="9"/>
  <c r="AB57" i="4"/>
  <c r="AB57" i="9"/>
  <c r="AB64" i="9" s="1"/>
  <c r="AB56" i="4"/>
  <c r="AB56" i="9"/>
  <c r="AB55" i="4"/>
  <c r="AB52" i="4"/>
  <c r="AB52" i="9"/>
  <c r="AB51" i="4"/>
  <c r="AB48" i="4"/>
  <c r="AB47" i="4"/>
  <c r="AB46" i="4"/>
  <c r="AB45" i="4"/>
  <c r="AB45" i="9"/>
  <c r="AB44" i="4"/>
  <c r="AB44" i="9"/>
  <c r="AB43" i="4"/>
  <c r="AB40" i="4"/>
  <c r="AB39" i="4"/>
  <c r="AB38" i="4"/>
  <c r="AB37" i="4"/>
  <c r="AB36" i="4"/>
  <c r="AB35" i="4"/>
  <c r="AB35" i="9"/>
  <c r="AB32" i="4"/>
  <c r="AB32" i="9"/>
  <c r="AB31" i="4"/>
  <c r="AB31" i="9"/>
  <c r="AB30" i="4"/>
  <c r="AB30" i="9"/>
  <c r="AB29" i="4"/>
  <c r="AB28" i="4"/>
  <c r="AB28" i="9"/>
  <c r="AB27" i="4"/>
  <c r="AB27" i="9"/>
  <c r="AB33" i="9" s="1"/>
  <c r="AB24" i="4"/>
  <c r="AB24" i="9"/>
  <c r="AB23" i="4"/>
  <c r="AB23" i="9"/>
  <c r="AB22" i="4"/>
  <c r="AB22" i="9"/>
  <c r="AC20" i="4"/>
  <c r="AC13" i="4"/>
  <c r="AC15" i="5"/>
  <c r="AC10" i="5"/>
  <c r="AC77" i="4"/>
  <c r="AC15" i="8"/>
  <c r="AC10" i="8"/>
  <c r="AC15" i="7"/>
  <c r="AC10" i="7"/>
  <c r="AC15" i="6"/>
  <c r="AC10" i="6"/>
  <c r="AC14" i="4"/>
  <c r="AB64" i="4"/>
  <c r="AB53" i="4"/>
  <c r="AB51" i="9"/>
  <c r="AB53" i="9"/>
  <c r="AB41" i="4"/>
  <c r="AB105" i="4"/>
  <c r="AB76" i="4"/>
  <c r="AB14" i="4"/>
  <c r="AB111" i="4"/>
  <c r="AB195" i="4"/>
  <c r="AB93" i="9"/>
  <c r="AB132" i="4"/>
  <c r="AB91" i="4"/>
  <c r="AB75" i="4"/>
  <c r="AB79" i="9"/>
  <c r="AB91" i="9"/>
  <c r="AB75" i="9" s="1"/>
  <c r="AB77" i="9" s="1"/>
  <c r="AB66" i="9"/>
  <c r="AB69" i="9" s="1"/>
  <c r="AB19" i="9" s="1"/>
  <c r="AB14" i="9" s="1"/>
  <c r="AB55" i="9"/>
  <c r="AB49" i="4"/>
  <c r="AB43" i="9"/>
  <c r="AB49" i="9" s="1"/>
  <c r="AB36" i="9"/>
  <c r="AB41" i="9" s="1"/>
  <c r="AB33" i="4"/>
  <c r="AB29" i="9"/>
  <c r="AB25" i="4"/>
  <c r="AB25" i="9"/>
  <c r="AB18" i="9" s="1"/>
  <c r="AB239" i="4"/>
  <c r="AB240" i="4"/>
  <c r="AB235" i="4"/>
  <c r="AB302" i="4"/>
  <c r="AB138" i="4"/>
  <c r="AB131" i="4"/>
  <c r="AB111" i="5"/>
  <c r="AB105" i="5"/>
  <c r="AB76" i="5"/>
  <c r="AB91" i="5"/>
  <c r="AB75" i="5"/>
  <c r="AB69" i="5"/>
  <c r="AB19" i="5"/>
  <c r="AB64" i="5"/>
  <c r="AB53" i="5"/>
  <c r="AB49" i="5"/>
  <c r="AB41" i="5"/>
  <c r="AB33" i="5"/>
  <c r="AB25" i="5"/>
  <c r="AB18" i="5"/>
  <c r="AB111" i="6"/>
  <c r="AB105" i="6"/>
  <c r="AB76" i="6"/>
  <c r="AB91" i="6"/>
  <c r="AB75" i="6"/>
  <c r="AB69" i="6"/>
  <c r="AB19" i="6"/>
  <c r="AB64" i="6"/>
  <c r="AB53" i="6"/>
  <c r="AB49" i="6"/>
  <c r="AB41" i="6"/>
  <c r="AB33" i="6"/>
  <c r="AB25" i="6"/>
  <c r="AB18" i="6"/>
  <c r="AB111" i="7"/>
  <c r="AB105" i="7"/>
  <c r="AB76" i="7"/>
  <c r="AB91" i="7"/>
  <c r="AB75" i="7"/>
  <c r="AB69" i="7"/>
  <c r="AB19" i="7"/>
  <c r="AB64" i="7"/>
  <c r="AB53" i="7"/>
  <c r="AB49" i="7"/>
  <c r="AB41" i="7"/>
  <c r="AB33" i="7"/>
  <c r="AB25" i="7"/>
  <c r="AB18" i="7"/>
  <c r="AB111" i="8"/>
  <c r="AB105" i="8"/>
  <c r="AB76" i="8"/>
  <c r="AB14" i="8"/>
  <c r="AB91" i="8"/>
  <c r="AB75" i="8"/>
  <c r="AB69" i="8"/>
  <c r="AB64" i="8"/>
  <c r="AB53" i="8"/>
  <c r="AB49" i="8"/>
  <c r="AB41" i="8"/>
  <c r="AB33" i="8"/>
  <c r="AB25" i="8"/>
  <c r="AB18" i="8"/>
  <c r="AB19" i="8"/>
  <c r="AC15" i="4"/>
  <c r="AC10" i="4"/>
  <c r="AB133" i="4"/>
  <c r="AB128" i="4"/>
  <c r="AB13" i="4"/>
  <c r="AB15" i="4"/>
  <c r="AB10" i="4"/>
  <c r="AB77" i="4"/>
  <c r="AB14" i="5"/>
  <c r="AB14" i="6"/>
  <c r="AB13" i="6"/>
  <c r="AB20" i="6"/>
  <c r="AB14" i="7"/>
  <c r="AB77" i="5"/>
  <c r="AB20" i="5"/>
  <c r="AB13" i="5"/>
  <c r="AB77" i="6"/>
  <c r="AB77" i="7"/>
  <c r="AB13" i="7"/>
  <c r="AB20" i="7"/>
  <c r="AB77" i="8"/>
  <c r="AB13" i="8"/>
  <c r="AB15" i="8"/>
  <c r="AB10" i="8"/>
  <c r="AB20" i="8"/>
  <c r="AA316" i="4"/>
  <c r="AB15" i="7"/>
  <c r="AB10" i="7"/>
  <c r="AB15" i="6"/>
  <c r="AB10" i="6"/>
  <c r="AB20" i="4"/>
  <c r="AB15" i="5"/>
  <c r="AB10" i="5"/>
  <c r="AA60" i="9"/>
  <c r="AA336" i="4"/>
  <c r="AA330" i="4"/>
  <c r="AA301" i="4"/>
  <c r="AA300" i="4"/>
  <c r="AA294" i="4"/>
  <c r="AA244" i="4"/>
  <c r="AA289" i="4"/>
  <c r="AA278" i="4"/>
  <c r="AA274" i="4"/>
  <c r="AA266" i="4"/>
  <c r="AA258" i="4"/>
  <c r="AA250" i="4"/>
  <c r="AA229" i="4"/>
  <c r="AA223" i="4"/>
  <c r="AA194" i="4"/>
  <c r="AA209" i="4"/>
  <c r="AA193" i="4"/>
  <c r="AA187" i="4"/>
  <c r="AA137" i="4"/>
  <c r="AA182" i="4"/>
  <c r="AA171" i="4"/>
  <c r="AA167" i="4"/>
  <c r="AA159" i="4"/>
  <c r="AA151" i="4"/>
  <c r="AA143" i="4"/>
  <c r="AA136" i="4"/>
  <c r="AA110" i="4"/>
  <c r="AA110" i="9"/>
  <c r="AA109" i="4"/>
  <c r="AA109" i="9"/>
  <c r="AA108" i="4"/>
  <c r="AA108" i="9"/>
  <c r="AA104" i="4"/>
  <c r="AA104" i="9"/>
  <c r="AA103" i="4"/>
  <c r="AA103" i="9"/>
  <c r="AA102" i="4"/>
  <c r="AA102" i="9"/>
  <c r="AA101" i="4"/>
  <c r="AA101" i="9"/>
  <c r="AA100" i="4"/>
  <c r="AA100" i="9"/>
  <c r="AA99" i="4"/>
  <c r="AA99" i="9"/>
  <c r="AA98" i="4"/>
  <c r="AA98" i="9"/>
  <c r="AA97" i="4"/>
  <c r="AA97" i="9"/>
  <c r="AA96" i="4"/>
  <c r="AA96" i="9"/>
  <c r="AA95" i="4"/>
  <c r="AA95" i="9"/>
  <c r="AA94" i="4"/>
  <c r="AA94" i="9"/>
  <c r="AA93" i="4"/>
  <c r="AA93" i="9"/>
  <c r="AA90" i="4"/>
  <c r="AA90" i="9"/>
  <c r="AA89" i="4"/>
  <c r="AA89" i="9"/>
  <c r="AA88" i="4"/>
  <c r="AA88" i="9"/>
  <c r="AA87" i="4"/>
  <c r="AA87" i="9"/>
  <c r="AA86" i="4"/>
  <c r="AA86" i="9"/>
  <c r="AA85" i="4"/>
  <c r="AA85" i="9"/>
  <c r="AA84" i="4"/>
  <c r="AA84" i="9"/>
  <c r="AA83" i="4"/>
  <c r="AA83" i="9"/>
  <c r="AA82" i="4"/>
  <c r="AA82" i="9"/>
  <c r="AA81" i="4"/>
  <c r="AA81" i="9"/>
  <c r="AA80" i="4"/>
  <c r="AA80" i="9"/>
  <c r="AA79" i="4"/>
  <c r="AA79" i="9"/>
  <c r="AA68" i="4"/>
  <c r="AA68" i="9"/>
  <c r="AA67" i="4"/>
  <c r="AA67" i="9"/>
  <c r="AA66" i="4"/>
  <c r="AA66" i="9"/>
  <c r="AA63" i="4"/>
  <c r="AA63" i="9"/>
  <c r="AA62" i="4"/>
  <c r="AA62" i="9"/>
  <c r="AA61" i="4"/>
  <c r="AA61" i="9"/>
  <c r="AA60" i="4"/>
  <c r="AA59" i="4"/>
  <c r="AA59" i="9"/>
  <c r="AA58" i="4"/>
  <c r="AA58" i="9"/>
  <c r="AA57" i="4"/>
  <c r="AA57" i="9"/>
  <c r="AA56" i="4"/>
  <c r="AA56" i="9"/>
  <c r="AA55" i="4"/>
  <c r="AA55" i="9"/>
  <c r="AA52" i="4"/>
  <c r="AA52" i="9"/>
  <c r="AA51" i="4"/>
  <c r="AA53" i="4"/>
  <c r="AA48" i="4"/>
  <c r="AA48" i="9"/>
  <c r="AA47" i="4"/>
  <c r="AA47" i="9"/>
  <c r="AA46" i="4"/>
  <c r="AA46" i="9"/>
  <c r="AA45" i="4"/>
  <c r="AA45" i="9"/>
  <c r="AA44" i="4"/>
  <c r="AA44" i="9"/>
  <c r="AA49" i="9" s="1"/>
  <c r="AA43" i="4"/>
  <c r="AA43" i="9"/>
  <c r="AA40" i="4"/>
  <c r="AA40" i="9"/>
  <c r="AA39" i="4"/>
  <c r="AA39" i="9"/>
  <c r="AA38" i="4"/>
  <c r="AA38" i="9"/>
  <c r="AA37" i="4"/>
  <c r="AA37" i="9"/>
  <c r="AA36" i="4"/>
  <c r="AA36" i="9"/>
  <c r="AA35" i="4"/>
  <c r="AA32" i="4"/>
  <c r="AA32" i="9"/>
  <c r="AA31" i="4"/>
  <c r="AA31" i="9"/>
  <c r="AA30" i="4"/>
  <c r="AA30" i="9"/>
  <c r="AA29" i="4"/>
  <c r="AA29" i="9"/>
  <c r="AA28" i="4"/>
  <c r="AA28" i="9"/>
  <c r="AA27" i="4"/>
  <c r="AA27" i="9"/>
  <c r="AA24" i="4"/>
  <c r="AA24" i="9"/>
  <c r="AA23" i="4"/>
  <c r="AA23" i="9"/>
  <c r="AA22" i="4"/>
  <c r="AA111" i="5"/>
  <c r="AA105" i="5"/>
  <c r="AA76" i="5"/>
  <c r="AA91" i="5"/>
  <c r="AA75" i="5"/>
  <c r="AA69" i="5"/>
  <c r="AA19" i="5"/>
  <c r="AA64" i="5"/>
  <c r="AA53" i="5"/>
  <c r="AA49" i="5"/>
  <c r="AA41" i="5"/>
  <c r="AA33" i="5"/>
  <c r="AA25" i="5"/>
  <c r="AA18" i="5"/>
  <c r="AA111" i="8"/>
  <c r="AA105" i="8"/>
  <c r="AA76" i="8"/>
  <c r="AA91" i="8"/>
  <c r="AA75" i="8"/>
  <c r="AA69" i="8"/>
  <c r="AA19" i="8"/>
  <c r="AA64" i="8"/>
  <c r="AA53" i="8"/>
  <c r="AA49" i="8"/>
  <c r="AA41" i="8"/>
  <c r="AA33" i="8"/>
  <c r="AA25" i="8"/>
  <c r="AA18" i="8"/>
  <c r="AA111" i="6"/>
  <c r="AA105" i="6"/>
  <c r="AA76" i="6"/>
  <c r="AA91" i="6"/>
  <c r="AA75" i="6"/>
  <c r="AA69" i="6"/>
  <c r="AA19" i="6"/>
  <c r="AA64" i="6"/>
  <c r="AA53" i="6"/>
  <c r="AA49" i="6"/>
  <c r="AA41" i="6"/>
  <c r="AA33" i="6"/>
  <c r="AA25" i="6"/>
  <c r="AA18" i="6"/>
  <c r="AA111" i="7"/>
  <c r="AA105" i="7"/>
  <c r="AA76" i="7"/>
  <c r="AA91" i="7"/>
  <c r="AA75" i="7"/>
  <c r="AA69" i="7"/>
  <c r="AA19" i="7"/>
  <c r="AA64" i="7"/>
  <c r="AA53" i="7"/>
  <c r="AA49" i="7"/>
  <c r="AA41" i="7"/>
  <c r="AA33" i="7"/>
  <c r="AA25" i="7"/>
  <c r="AA18" i="7"/>
  <c r="AA41" i="4"/>
  <c r="AA14" i="8"/>
  <c r="AA69" i="9"/>
  <c r="AA19" i="9" s="1"/>
  <c r="AA14" i="9" s="1"/>
  <c r="AA33" i="9"/>
  <c r="AA239" i="4"/>
  <c r="AA111" i="9"/>
  <c r="AA111" i="4"/>
  <c r="AA105" i="9"/>
  <c r="AA76" i="9"/>
  <c r="AA91" i="9"/>
  <c r="AA75" i="9" s="1"/>
  <c r="AA77" i="9" s="1"/>
  <c r="AA69" i="4"/>
  <c r="AA19" i="4"/>
  <c r="AA64" i="9"/>
  <c r="AA51" i="9"/>
  <c r="AA53" i="9" s="1"/>
  <c r="AA49" i="4"/>
  <c r="AA35" i="9"/>
  <c r="AA41" i="9" s="1"/>
  <c r="AA25" i="4"/>
  <c r="AA18" i="4"/>
  <c r="AA22" i="9"/>
  <c r="AA25" i="9" s="1"/>
  <c r="AA18" i="9" s="1"/>
  <c r="AA302" i="4"/>
  <c r="AA105" i="4"/>
  <c r="AA76" i="4"/>
  <c r="AA195" i="4"/>
  <c r="AA132" i="4"/>
  <c r="AA91" i="4"/>
  <c r="AA75" i="4"/>
  <c r="AA64" i="4"/>
  <c r="AA33" i="4"/>
  <c r="AA138" i="4"/>
  <c r="AA131" i="4"/>
  <c r="AA245" i="4"/>
  <c r="AA238" i="4"/>
  <c r="AA14" i="5"/>
  <c r="AA20" i="5"/>
  <c r="AA13" i="5"/>
  <c r="AA77" i="5"/>
  <c r="AA77" i="8"/>
  <c r="AA20" i="8"/>
  <c r="AA13" i="8"/>
  <c r="AA15" i="8"/>
  <c r="AA10" i="8"/>
  <c r="AA14" i="6"/>
  <c r="AA77" i="6"/>
  <c r="AA20" i="6"/>
  <c r="AA13" i="6"/>
  <c r="AA20" i="7"/>
  <c r="AA14" i="7"/>
  <c r="AA77" i="7"/>
  <c r="AA13" i="7"/>
  <c r="AA15" i="5"/>
  <c r="AA10" i="5"/>
  <c r="AA240" i="4"/>
  <c r="AA235" i="4"/>
  <c r="AA13" i="4"/>
  <c r="AA14" i="4"/>
  <c r="AA20" i="4"/>
  <c r="AA77" i="4"/>
  <c r="AA133" i="4"/>
  <c r="AA128" i="4"/>
  <c r="AA15" i="6"/>
  <c r="AA10" i="6"/>
  <c r="AA15" i="7"/>
  <c r="AA10" i="7"/>
  <c r="AA15" i="4"/>
  <c r="AA10" i="4"/>
  <c r="Z110" i="4"/>
  <c r="Y110" i="4"/>
  <c r="Y22" i="4"/>
  <c r="Z443" i="4"/>
  <c r="Z437" i="4"/>
  <c r="Z408" i="4"/>
  <c r="Z423" i="4"/>
  <c r="Z407" i="4"/>
  <c r="Z401" i="4"/>
  <c r="Z351" i="4"/>
  <c r="Z396" i="4"/>
  <c r="Z385" i="4"/>
  <c r="Z381" i="4"/>
  <c r="Z373" i="4"/>
  <c r="Z365" i="4"/>
  <c r="Z357" i="4"/>
  <c r="Z350" i="4"/>
  <c r="Z336" i="4"/>
  <c r="Z330" i="4"/>
  <c r="Z301" i="4"/>
  <c r="Z316" i="4"/>
  <c r="Z300" i="4"/>
  <c r="Z294" i="4"/>
  <c r="Z244" i="4"/>
  <c r="Z289" i="4"/>
  <c r="Z278" i="4"/>
  <c r="Z274" i="4"/>
  <c r="Z266" i="4"/>
  <c r="Z258" i="4"/>
  <c r="Z250" i="4"/>
  <c r="Z229" i="4"/>
  <c r="Z223" i="4"/>
  <c r="Z194" i="4"/>
  <c r="Z209" i="4"/>
  <c r="Z193" i="4"/>
  <c r="Z187" i="4"/>
  <c r="Z137" i="4"/>
  <c r="Z182" i="4"/>
  <c r="Z171" i="4"/>
  <c r="Z167" i="4"/>
  <c r="Z159" i="4"/>
  <c r="Z151" i="4"/>
  <c r="Z143" i="4"/>
  <c r="Z136" i="4"/>
  <c r="Z110" i="9"/>
  <c r="Z109" i="4"/>
  <c r="Z109" i="9"/>
  <c r="Z108" i="4"/>
  <c r="Z108" i="9"/>
  <c r="Z104" i="4"/>
  <c r="Z104" i="9"/>
  <c r="Z103" i="4"/>
  <c r="Z103" i="9"/>
  <c r="Z102" i="4"/>
  <c r="Z102" i="9"/>
  <c r="Z101" i="4"/>
  <c r="Z101" i="9"/>
  <c r="Z100" i="4"/>
  <c r="Z100" i="9"/>
  <c r="Z99" i="4"/>
  <c r="Z99" i="9"/>
  <c r="Z98" i="4"/>
  <c r="Z98" i="9"/>
  <c r="Z97" i="4"/>
  <c r="Z97" i="9"/>
  <c r="Z96" i="4"/>
  <c r="Z96" i="9"/>
  <c r="Z95" i="4"/>
  <c r="Z95" i="9"/>
  <c r="Z94" i="4"/>
  <c r="Z94" i="9"/>
  <c r="Z93" i="4"/>
  <c r="Z93" i="9"/>
  <c r="Z90" i="4"/>
  <c r="Z90" i="9"/>
  <c r="Z89" i="4"/>
  <c r="Z89" i="9"/>
  <c r="Z88" i="4"/>
  <c r="Z88" i="9"/>
  <c r="Z87" i="4"/>
  <c r="Z87" i="9"/>
  <c r="Z86" i="4"/>
  <c r="Z86" i="9"/>
  <c r="Z85" i="4"/>
  <c r="Z85" i="9"/>
  <c r="Z84" i="4"/>
  <c r="Z84" i="9"/>
  <c r="Z83" i="4"/>
  <c r="Z83" i="9"/>
  <c r="Z82" i="4"/>
  <c r="Z82" i="9"/>
  <c r="Z81" i="4"/>
  <c r="Z81" i="9"/>
  <c r="Z80" i="4"/>
  <c r="Z80" i="9"/>
  <c r="Z79" i="4"/>
  <c r="Z79" i="9"/>
  <c r="Z68" i="4"/>
  <c r="Z68" i="9"/>
  <c r="Z67" i="4"/>
  <c r="Z67" i="9"/>
  <c r="Z66" i="4"/>
  <c r="Z66" i="9"/>
  <c r="Z69" i="9" s="1"/>
  <c r="Z19" i="9" s="1"/>
  <c r="Z14" i="9" s="1"/>
  <c r="Z63" i="4"/>
  <c r="Z63" i="9"/>
  <c r="Z62" i="4"/>
  <c r="Z62" i="9"/>
  <c r="Z61" i="4"/>
  <c r="Z61" i="9"/>
  <c r="Z60" i="4"/>
  <c r="Z60" i="9"/>
  <c r="Z59" i="4"/>
  <c r="Z59" i="9"/>
  <c r="Z58" i="4"/>
  <c r="Z58" i="9"/>
  <c r="Z57" i="4"/>
  <c r="Z57" i="9"/>
  <c r="Z56" i="4"/>
  <c r="Z56" i="9"/>
  <c r="Z55" i="4"/>
  <c r="Z55" i="9"/>
  <c r="Z52" i="4"/>
  <c r="Z52" i="9"/>
  <c r="Z51" i="4"/>
  <c r="Z48" i="4"/>
  <c r="Z48" i="9"/>
  <c r="Z47" i="4"/>
  <c r="Z47" i="9"/>
  <c r="Z46" i="4"/>
  <c r="Z46" i="9"/>
  <c r="Z45" i="4"/>
  <c r="Z45" i="9"/>
  <c r="Z44" i="4"/>
  <c r="Z44" i="9"/>
  <c r="Z43" i="4"/>
  <c r="Z43" i="9"/>
  <c r="Z49" i="9" s="1"/>
  <c r="Z40" i="4"/>
  <c r="Z40" i="9"/>
  <c r="Z39" i="4"/>
  <c r="Z39" i="9"/>
  <c r="Z38" i="4"/>
  <c r="Z38" i="9"/>
  <c r="Z37" i="4"/>
  <c r="Z37" i="9"/>
  <c r="Z36" i="4"/>
  <c r="Z36" i="9"/>
  <c r="Z35" i="4"/>
  <c r="Z35" i="9"/>
  <c r="Z41" i="9" s="1"/>
  <c r="Z32" i="4"/>
  <c r="Z32" i="9"/>
  <c r="Z31" i="4"/>
  <c r="Z31" i="9"/>
  <c r="Z30" i="4"/>
  <c r="Z30" i="9"/>
  <c r="Z29" i="4"/>
  <c r="Z29" i="9"/>
  <c r="Z28" i="4"/>
  <c r="Z28" i="9"/>
  <c r="Z27" i="4"/>
  <c r="Z27" i="9"/>
  <c r="Z33" i="9" s="1"/>
  <c r="Z24" i="4"/>
  <c r="Z24" i="9"/>
  <c r="Z23" i="4"/>
  <c r="Z23" i="9"/>
  <c r="Z22" i="4"/>
  <c r="Z22" i="9"/>
  <c r="Z111" i="5"/>
  <c r="Z105" i="5"/>
  <c r="Z76" i="5"/>
  <c r="Z91" i="5"/>
  <c r="Z75" i="5"/>
  <c r="Z69" i="5"/>
  <c r="Z19" i="5"/>
  <c r="Z64" i="5"/>
  <c r="Z53" i="5"/>
  <c r="Z49" i="5"/>
  <c r="Z41" i="5"/>
  <c r="Z33" i="5"/>
  <c r="Z25" i="5"/>
  <c r="Z18" i="5"/>
  <c r="Z111" i="6"/>
  <c r="Z105" i="6"/>
  <c r="Z76" i="6"/>
  <c r="Z91" i="6"/>
  <c r="Z75" i="6"/>
  <c r="Z69" i="6"/>
  <c r="Z19" i="6"/>
  <c r="Z64" i="6"/>
  <c r="Z53" i="6"/>
  <c r="Z49" i="6"/>
  <c r="Z41" i="6"/>
  <c r="Z33" i="6"/>
  <c r="Z25" i="6"/>
  <c r="Z18" i="6"/>
  <c r="Z111" i="7"/>
  <c r="Z105" i="7"/>
  <c r="Z76" i="7"/>
  <c r="Z91" i="7"/>
  <c r="Z75" i="7"/>
  <c r="Z69" i="7"/>
  <c r="Z19" i="7"/>
  <c r="Z64" i="7"/>
  <c r="Z53" i="7"/>
  <c r="Z49" i="7"/>
  <c r="Z41" i="7"/>
  <c r="Z33" i="7"/>
  <c r="Z25" i="7"/>
  <c r="Z18" i="7"/>
  <c r="Z111" i="8"/>
  <c r="Z105" i="8"/>
  <c r="Z76" i="8"/>
  <c r="Z91" i="8"/>
  <c r="Z75" i="8"/>
  <c r="Z69" i="8"/>
  <c r="Z19" i="8"/>
  <c r="Z64" i="8"/>
  <c r="Z53" i="8"/>
  <c r="Z49" i="8"/>
  <c r="Z41" i="8"/>
  <c r="Z33" i="8"/>
  <c r="Z25" i="8"/>
  <c r="Z18" i="8"/>
  <c r="Z13" i="5"/>
  <c r="Z14" i="8"/>
  <c r="Z53" i="4"/>
  <c r="Z239" i="4"/>
  <c r="Z51" i="9"/>
  <c r="Z53" i="9"/>
  <c r="Z77" i="5"/>
  <c r="Z77" i="6"/>
  <c r="Z13" i="6"/>
  <c r="Z77" i="7"/>
  <c r="Z13" i="7"/>
  <c r="Z64" i="9"/>
  <c r="Z91" i="9"/>
  <c r="Z75" i="9" s="1"/>
  <c r="Z77" i="9" s="1"/>
  <c r="Z105" i="9"/>
  <c r="Z76" i="9"/>
  <c r="Z25" i="9"/>
  <c r="Z18" i="9" s="1"/>
  <c r="Z111" i="9"/>
  <c r="Z409" i="4"/>
  <c r="Z345" i="4"/>
  <c r="Z346" i="4"/>
  <c r="Z69" i="4"/>
  <c r="Z19" i="4"/>
  <c r="Z302" i="4"/>
  <c r="Z238" i="4"/>
  <c r="Z240" i="4"/>
  <c r="Z235" i="4"/>
  <c r="Z111" i="4"/>
  <c r="Z105" i="4"/>
  <c r="Z76" i="4"/>
  <c r="Z14" i="4"/>
  <c r="Z195" i="4"/>
  <c r="Z131" i="4"/>
  <c r="Z91" i="4"/>
  <c r="Z75" i="4"/>
  <c r="Z132" i="4"/>
  <c r="Z64" i="4"/>
  <c r="Z49" i="4"/>
  <c r="Z41" i="4"/>
  <c r="Z33" i="4"/>
  <c r="Z25" i="4"/>
  <c r="Z18" i="4"/>
  <c r="Z138" i="4"/>
  <c r="Z245" i="4"/>
  <c r="Z352" i="4"/>
  <c r="Z14" i="5"/>
  <c r="Z20" i="5"/>
  <c r="Z14" i="6"/>
  <c r="Z20" i="6"/>
  <c r="Z14" i="7"/>
  <c r="Z15" i="7"/>
  <c r="Z10" i="7"/>
  <c r="Z20" i="7"/>
  <c r="Z77" i="8"/>
  <c r="Z20" i="8"/>
  <c r="Z13" i="8"/>
  <c r="Z15" i="8"/>
  <c r="Z10" i="8"/>
  <c r="X24" i="4"/>
  <c r="Z133" i="4"/>
  <c r="Z128" i="4"/>
  <c r="Z15" i="6"/>
  <c r="Z10" i="6"/>
  <c r="Z13" i="4"/>
  <c r="Z15" i="4"/>
  <c r="Z10" i="4"/>
  <c r="Z15" i="5"/>
  <c r="Z10" i="5"/>
  <c r="Z77" i="4"/>
  <c r="Z347" i="4"/>
  <c r="Z342" i="4"/>
  <c r="Z20" i="4"/>
  <c r="P14" i="4"/>
  <c r="V14" i="4"/>
  <c r="U14" i="4"/>
  <c r="T14" i="4"/>
  <c r="S14" i="4"/>
  <c r="R14" i="4"/>
  <c r="Q14" i="4"/>
  <c r="V13" i="4"/>
  <c r="U13" i="4"/>
  <c r="T13" i="4"/>
  <c r="S13" i="4"/>
  <c r="R13" i="4"/>
  <c r="Q13" i="4"/>
  <c r="Q15" i="4"/>
  <c r="P13" i="4"/>
  <c r="W14" i="4"/>
  <c r="W13" i="4"/>
  <c r="U15" i="4"/>
  <c r="R15" i="4"/>
  <c r="V15" i="4"/>
  <c r="S15" i="4"/>
  <c r="T15" i="4"/>
  <c r="P15" i="4"/>
  <c r="W111" i="4"/>
  <c r="V111" i="4"/>
  <c r="U111" i="4"/>
  <c r="T111" i="4"/>
  <c r="S111" i="4"/>
  <c r="R111" i="4"/>
  <c r="Q111" i="4"/>
  <c r="P111" i="4"/>
  <c r="P10" i="4"/>
  <c r="Y179" i="4"/>
  <c r="Y169" i="4"/>
  <c r="Y51" i="4"/>
  <c r="Y32" i="4"/>
  <c r="Y23" i="4"/>
  <c r="Y24" i="4"/>
  <c r="Y27" i="4"/>
  <c r="Y28" i="4"/>
  <c r="Y29" i="4"/>
  <c r="Y30" i="4"/>
  <c r="Y31" i="4"/>
  <c r="Y35" i="4"/>
  <c r="Y36" i="4"/>
  <c r="Y37" i="4"/>
  <c r="Y38" i="4"/>
  <c r="Y39" i="4"/>
  <c r="Y40" i="4"/>
  <c r="Y43" i="4"/>
  <c r="Y44" i="4"/>
  <c r="Y45" i="4"/>
  <c r="Y46" i="4"/>
  <c r="Y47" i="4"/>
  <c r="Y48" i="4"/>
  <c r="Y52" i="4"/>
  <c r="Y55" i="4"/>
  <c r="X37" i="4"/>
  <c r="X36" i="4"/>
  <c r="X35" i="4"/>
  <c r="Y49" i="4"/>
  <c r="Y25" i="4"/>
  <c r="Y18" i="4"/>
  <c r="Y53" i="4"/>
  <c r="Y41" i="4"/>
  <c r="Y33" i="4"/>
  <c r="X110" i="4"/>
  <c r="X109" i="4"/>
  <c r="X108" i="4"/>
  <c r="X104" i="4"/>
  <c r="X103" i="4"/>
  <c r="X102" i="4"/>
  <c r="X101" i="4"/>
  <c r="X100" i="4"/>
  <c r="X99" i="4"/>
  <c r="X98" i="4"/>
  <c r="X97" i="4"/>
  <c r="X96" i="4"/>
  <c r="X95" i="4"/>
  <c r="X94" i="4"/>
  <c r="X93" i="4"/>
  <c r="X90" i="4"/>
  <c r="X89" i="4"/>
  <c r="X88" i="4"/>
  <c r="X87" i="4"/>
  <c r="X86" i="4"/>
  <c r="X85" i="4"/>
  <c r="X84" i="4"/>
  <c r="X83" i="4"/>
  <c r="X82" i="4"/>
  <c r="X81" i="4"/>
  <c r="X80" i="4"/>
  <c r="X79" i="4"/>
  <c r="X68" i="4"/>
  <c r="X67" i="4"/>
  <c r="X66" i="4"/>
  <c r="X63" i="4"/>
  <c r="X62" i="4"/>
  <c r="X61" i="4"/>
  <c r="X60" i="4"/>
  <c r="X59" i="4"/>
  <c r="X58" i="4"/>
  <c r="X57" i="4"/>
  <c r="X56" i="4"/>
  <c r="X55" i="4"/>
  <c r="X52" i="4"/>
  <c r="X51" i="4"/>
  <c r="X48" i="4"/>
  <c r="X47" i="4"/>
  <c r="X46" i="4"/>
  <c r="X45" i="4"/>
  <c r="X44" i="4"/>
  <c r="X43" i="4"/>
  <c r="X40" i="4"/>
  <c r="X39" i="4"/>
  <c r="X38" i="4"/>
  <c r="X32" i="4"/>
  <c r="X31" i="4"/>
  <c r="X30" i="4"/>
  <c r="X29" i="4"/>
  <c r="X28" i="4"/>
  <c r="X27" i="4"/>
  <c r="X23" i="4"/>
  <c r="X22" i="4"/>
  <c r="Y109" i="4"/>
  <c r="Y108" i="4"/>
  <c r="Y104" i="4"/>
  <c r="Y103" i="4"/>
  <c r="Y102" i="4"/>
  <c r="Y101" i="4"/>
  <c r="Y100" i="4"/>
  <c r="Y99" i="4"/>
  <c r="Y98" i="4"/>
  <c r="Y97" i="4"/>
  <c r="Y96" i="4"/>
  <c r="Y95" i="4"/>
  <c r="Y94" i="4"/>
  <c r="Y93" i="4"/>
  <c r="Y90" i="4"/>
  <c r="Y89" i="4"/>
  <c r="Y88" i="4"/>
  <c r="Y87" i="4"/>
  <c r="Y86" i="4"/>
  <c r="Y85" i="4"/>
  <c r="Y84" i="4"/>
  <c r="Y83" i="4"/>
  <c r="Y82" i="4"/>
  <c r="Y81" i="4"/>
  <c r="Y80" i="4"/>
  <c r="Y79" i="4"/>
  <c r="Y68" i="4"/>
  <c r="Y67" i="4"/>
  <c r="Y66" i="4"/>
  <c r="Y63" i="4"/>
  <c r="Y62" i="4"/>
  <c r="Y61" i="4"/>
  <c r="Y60" i="4"/>
  <c r="Y59" i="4"/>
  <c r="Y58" i="4"/>
  <c r="Y57" i="4"/>
  <c r="Y56" i="4"/>
  <c r="X111" i="4"/>
  <c r="X105" i="4"/>
  <c r="X76" i="4"/>
  <c r="X91" i="4"/>
  <c r="X75" i="4"/>
  <c r="X49" i="4"/>
  <c r="X33" i="4"/>
  <c r="X25" i="4"/>
  <c r="X41" i="4"/>
  <c r="X53" i="4"/>
  <c r="X64" i="4"/>
  <c r="X69" i="4"/>
  <c r="Y223" i="4"/>
  <c r="X77" i="4"/>
  <c r="X19" i="4"/>
  <c r="X18" i="4"/>
  <c r="Y443" i="4"/>
  <c r="X443" i="4"/>
  <c r="Y437" i="4"/>
  <c r="X437" i="4"/>
  <c r="Y423" i="4"/>
  <c r="X423" i="4"/>
  <c r="Y408" i="4"/>
  <c r="X408" i="4"/>
  <c r="Y407" i="4"/>
  <c r="Y409" i="4"/>
  <c r="X407" i="4"/>
  <c r="X409" i="4"/>
  <c r="Y401" i="4"/>
  <c r="X401" i="4"/>
  <c r="Y396" i="4"/>
  <c r="X396" i="4"/>
  <c r="Y385" i="4"/>
  <c r="X385" i="4"/>
  <c r="Y381" i="4"/>
  <c r="X381" i="4"/>
  <c r="Y373" i="4"/>
  <c r="X373" i="4"/>
  <c r="Y365" i="4"/>
  <c r="X365" i="4"/>
  <c r="Y357" i="4"/>
  <c r="X357" i="4"/>
  <c r="Y351" i="4"/>
  <c r="Y346" i="4"/>
  <c r="X351" i="4"/>
  <c r="X346" i="4"/>
  <c r="Y350" i="4"/>
  <c r="X350" i="4"/>
  <c r="W347" i="4"/>
  <c r="W342" i="4"/>
  <c r="V347" i="4"/>
  <c r="V342" i="4"/>
  <c r="U347" i="4"/>
  <c r="U342" i="4"/>
  <c r="T347" i="4"/>
  <c r="T342" i="4"/>
  <c r="S347" i="4"/>
  <c r="S342" i="4"/>
  <c r="R347" i="4"/>
  <c r="R342" i="4"/>
  <c r="Q347" i="4"/>
  <c r="Q342" i="4"/>
  <c r="P347" i="4"/>
  <c r="P342" i="4"/>
  <c r="O347" i="4"/>
  <c r="O342" i="4"/>
  <c r="N347" i="4"/>
  <c r="N342" i="4"/>
  <c r="M347" i="4"/>
  <c r="M342" i="4"/>
  <c r="L347" i="4"/>
  <c r="L342" i="4"/>
  <c r="K347" i="4"/>
  <c r="K342" i="4"/>
  <c r="J347" i="4"/>
  <c r="J342" i="4"/>
  <c r="I347" i="4"/>
  <c r="I342" i="4"/>
  <c r="H347" i="4"/>
  <c r="H342" i="4"/>
  <c r="G347" i="4"/>
  <c r="G342" i="4"/>
  <c r="F347" i="4"/>
  <c r="F342" i="4"/>
  <c r="E347" i="4"/>
  <c r="E342" i="4"/>
  <c r="Y336" i="4"/>
  <c r="X336" i="4"/>
  <c r="Y330" i="4"/>
  <c r="Y301" i="4"/>
  <c r="X330" i="4"/>
  <c r="X301" i="4"/>
  <c r="Y316" i="4"/>
  <c r="X316" i="4"/>
  <c r="X300" i="4"/>
  <c r="Y300" i="4"/>
  <c r="Y294" i="4"/>
  <c r="X294" i="4"/>
  <c r="Y289" i="4"/>
  <c r="X289" i="4"/>
  <c r="Y278" i="4"/>
  <c r="X278" i="4"/>
  <c r="Y274" i="4"/>
  <c r="X274" i="4"/>
  <c r="Y266" i="4"/>
  <c r="X266" i="4"/>
  <c r="Y258" i="4"/>
  <c r="X258" i="4"/>
  <c r="Y250" i="4"/>
  <c r="X250" i="4"/>
  <c r="Y244" i="4"/>
  <c r="X244" i="4"/>
  <c r="X243" i="4"/>
  <c r="W240" i="4"/>
  <c r="W235" i="4"/>
  <c r="V240" i="4"/>
  <c r="V235" i="4"/>
  <c r="U240" i="4"/>
  <c r="U235" i="4"/>
  <c r="T240" i="4"/>
  <c r="S240" i="4"/>
  <c r="S235" i="4"/>
  <c r="R240" i="4"/>
  <c r="R235" i="4"/>
  <c r="Q240" i="4"/>
  <c r="Q235" i="4"/>
  <c r="P240" i="4"/>
  <c r="P235" i="4"/>
  <c r="O240" i="4"/>
  <c r="O235" i="4"/>
  <c r="N240" i="4"/>
  <c r="N235" i="4"/>
  <c r="M240" i="4"/>
  <c r="M235" i="4"/>
  <c r="L240" i="4"/>
  <c r="L235" i="4"/>
  <c r="K240" i="4"/>
  <c r="K235" i="4"/>
  <c r="J240" i="4"/>
  <c r="J235" i="4"/>
  <c r="I240" i="4"/>
  <c r="I235" i="4"/>
  <c r="H240" i="4"/>
  <c r="H235" i="4"/>
  <c r="G240" i="4"/>
  <c r="G235" i="4"/>
  <c r="F240" i="4"/>
  <c r="F235" i="4"/>
  <c r="E240" i="4"/>
  <c r="E235" i="4"/>
  <c r="T235" i="4"/>
  <c r="X245" i="4"/>
  <c r="X345" i="4"/>
  <c r="X347" i="4"/>
  <c r="X342" i="4"/>
  <c r="Y245" i="4"/>
  <c r="Y352" i="4"/>
  <c r="Y238" i="4"/>
  <c r="X13" i="4"/>
  <c r="X20" i="4"/>
  <c r="X14" i="4"/>
  <c r="X239" i="4"/>
  <c r="X302" i="4"/>
  <c r="X238" i="4"/>
  <c r="Y302" i="4"/>
  <c r="Y239" i="4"/>
  <c r="Y345" i="4"/>
  <c r="Y347" i="4"/>
  <c r="Y342" i="4"/>
  <c r="X352" i="4"/>
  <c r="Y229" i="4"/>
  <c r="X229" i="4"/>
  <c r="Y194" i="4"/>
  <c r="X223" i="4"/>
  <c r="X194" i="4"/>
  <c r="Y209" i="4"/>
  <c r="Y193" i="4"/>
  <c r="X209" i="4"/>
  <c r="X193" i="4"/>
  <c r="Y187" i="4"/>
  <c r="Y137" i="4"/>
  <c r="X187" i="4"/>
  <c r="X137" i="4"/>
  <c r="Y182" i="4"/>
  <c r="X182" i="4"/>
  <c r="Y171" i="4"/>
  <c r="X171" i="4"/>
  <c r="Y167" i="4"/>
  <c r="X167" i="4"/>
  <c r="Y159" i="4"/>
  <c r="X159" i="4"/>
  <c r="Y151" i="4"/>
  <c r="X151" i="4"/>
  <c r="Y143" i="4"/>
  <c r="Y136" i="4"/>
  <c r="X143" i="4"/>
  <c r="X136" i="4"/>
  <c r="W133" i="4"/>
  <c r="W128" i="4"/>
  <c r="V133" i="4"/>
  <c r="V128" i="4"/>
  <c r="U133" i="4"/>
  <c r="U128" i="4"/>
  <c r="T133" i="4"/>
  <c r="T128" i="4"/>
  <c r="S133" i="4"/>
  <c r="S128" i="4"/>
  <c r="R133" i="4"/>
  <c r="R128" i="4"/>
  <c r="Q133" i="4"/>
  <c r="Q128" i="4"/>
  <c r="P133" i="4"/>
  <c r="P128" i="4"/>
  <c r="O133" i="4"/>
  <c r="O128" i="4"/>
  <c r="N133" i="4"/>
  <c r="N128" i="4"/>
  <c r="M133" i="4"/>
  <c r="M128" i="4"/>
  <c r="L133" i="4"/>
  <c r="L128" i="4"/>
  <c r="K133" i="4"/>
  <c r="K128" i="4"/>
  <c r="J133" i="4"/>
  <c r="J128" i="4"/>
  <c r="I133" i="4"/>
  <c r="I128" i="4"/>
  <c r="H133" i="4"/>
  <c r="H128" i="4"/>
  <c r="G133" i="4"/>
  <c r="G128" i="4"/>
  <c r="F133" i="4"/>
  <c r="F128" i="4"/>
  <c r="E133" i="4"/>
  <c r="E128" i="4"/>
  <c r="Y240" i="4"/>
  <c r="Y235" i="4"/>
  <c r="X240" i="4"/>
  <c r="X235" i="4"/>
  <c r="X15" i="4"/>
  <c r="X132" i="4"/>
  <c r="X138" i="4"/>
  <c r="X195" i="4"/>
  <c r="Y132" i="4"/>
  <c r="Y195" i="4"/>
  <c r="Y138" i="4"/>
  <c r="X131" i="4"/>
  <c r="X133" i="4"/>
  <c r="X128" i="4"/>
  <c r="Y131" i="4"/>
  <c r="Y133" i="4"/>
  <c r="Y128" i="4"/>
  <c r="X10" i="4"/>
  <c r="Y63" i="9"/>
  <c r="Y62" i="9"/>
  <c r="Y61" i="9"/>
  <c r="Y60" i="9"/>
  <c r="Y59" i="9"/>
  <c r="Y58" i="9"/>
  <c r="Y57" i="9"/>
  <c r="Y56" i="9"/>
  <c r="Y64" i="9" s="1"/>
  <c r="Y55" i="9"/>
  <c r="X63" i="9"/>
  <c r="X62" i="9"/>
  <c r="X61" i="9"/>
  <c r="X60" i="9"/>
  <c r="X59" i="9"/>
  <c r="X58" i="9"/>
  <c r="X57" i="9"/>
  <c r="X64" i="9" s="1"/>
  <c r="X56" i="9"/>
  <c r="X55" i="9"/>
  <c r="Y64" i="7"/>
  <c r="X64" i="7"/>
  <c r="X64" i="6"/>
  <c r="Y64" i="6"/>
  <c r="Y64" i="5"/>
  <c r="X64" i="5"/>
  <c r="Y64" i="4"/>
  <c r="W111" i="9"/>
  <c r="V111" i="9"/>
  <c r="U111" i="9"/>
  <c r="T111" i="9"/>
  <c r="S111" i="9"/>
  <c r="R111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E111" i="9"/>
  <c r="V14" i="9"/>
  <c r="U14" i="9"/>
  <c r="T14" i="9"/>
  <c r="S14" i="9"/>
  <c r="S15" i="9" s="1"/>
  <c r="S10" i="9" s="1"/>
  <c r="R14" i="9"/>
  <c r="Q14" i="9"/>
  <c r="P14" i="9"/>
  <c r="O14" i="9"/>
  <c r="O15" i="9" s="1"/>
  <c r="O10" i="9" s="1"/>
  <c r="N14" i="9"/>
  <c r="M14" i="9"/>
  <c r="L14" i="9"/>
  <c r="K14" i="9"/>
  <c r="K15" i="9" s="1"/>
  <c r="K10" i="9" s="1"/>
  <c r="J14" i="9"/>
  <c r="I14" i="9"/>
  <c r="H14" i="9"/>
  <c r="G14" i="9"/>
  <c r="G15" i="9" s="1"/>
  <c r="G10" i="9" s="1"/>
  <c r="F14" i="9"/>
  <c r="E14" i="9"/>
  <c r="V13" i="9"/>
  <c r="U13" i="9"/>
  <c r="U15" i="9" s="1"/>
  <c r="U10" i="9" s="1"/>
  <c r="T13" i="9"/>
  <c r="S13" i="9"/>
  <c r="R13" i="9"/>
  <c r="Q13" i="9"/>
  <c r="Q15" i="9" s="1"/>
  <c r="Q10" i="9" s="1"/>
  <c r="P13" i="9"/>
  <c r="O13" i="9"/>
  <c r="N13" i="9"/>
  <c r="M13" i="9"/>
  <c r="M15" i="9" s="1"/>
  <c r="M10" i="9" s="1"/>
  <c r="L13" i="9"/>
  <c r="K13" i="9"/>
  <c r="J13" i="9"/>
  <c r="I13" i="9"/>
  <c r="I15" i="9" s="1"/>
  <c r="I10" i="9" s="1"/>
  <c r="H13" i="9"/>
  <c r="G13" i="9"/>
  <c r="F13" i="9"/>
  <c r="E13" i="9"/>
  <c r="E15" i="9" s="1"/>
  <c r="E10" i="9" s="1"/>
  <c r="W14" i="9"/>
  <c r="W13" i="9"/>
  <c r="Y110" i="9"/>
  <c r="Y109" i="9"/>
  <c r="Y108" i="9"/>
  <c r="Y104" i="9"/>
  <c r="Y103" i="9"/>
  <c r="Y102" i="9"/>
  <c r="Y101" i="9"/>
  <c r="Y100" i="9"/>
  <c r="Y99" i="9"/>
  <c r="Y98" i="9"/>
  <c r="Y97" i="9"/>
  <c r="Y96" i="9"/>
  <c r="Y95" i="9"/>
  <c r="Y94" i="9"/>
  <c r="Y105" i="9" s="1"/>
  <c r="Y76" i="9" s="1"/>
  <c r="Y93" i="9"/>
  <c r="Y90" i="9"/>
  <c r="Y89" i="9"/>
  <c r="Y88" i="9"/>
  <c r="Y87" i="9"/>
  <c r="Y86" i="9"/>
  <c r="Y85" i="9"/>
  <c r="Y84" i="9"/>
  <c r="Y83" i="9"/>
  <c r="Y82" i="9"/>
  <c r="Y81" i="9"/>
  <c r="Y80" i="9"/>
  <c r="Y91" i="9" s="1"/>
  <c r="Y75" i="9" s="1"/>
  <c r="Y77" i="9" s="1"/>
  <c r="Y79" i="9"/>
  <c r="Y68" i="9"/>
  <c r="Y67" i="9"/>
  <c r="Y66" i="9"/>
  <c r="Y69" i="9" s="1"/>
  <c r="Y19" i="9" s="1"/>
  <c r="Y14" i="9" s="1"/>
  <c r="Y52" i="9"/>
  <c r="Y51" i="9"/>
  <c r="Y48" i="9"/>
  <c r="Y47" i="9"/>
  <c r="Y46" i="9"/>
  <c r="Y45" i="9"/>
  <c r="Y44" i="9"/>
  <c r="Y43" i="9"/>
  <c r="Y49" i="9" s="1"/>
  <c r="Y40" i="9"/>
  <c r="Y39" i="9"/>
  <c r="Y38" i="9"/>
  <c r="Y37" i="9"/>
  <c r="Y41" i="9" s="1"/>
  <c r="Y36" i="9"/>
  <c r="Y35" i="9"/>
  <c r="Y32" i="9"/>
  <c r="Y31" i="9"/>
  <c r="Y30" i="9"/>
  <c r="Y29" i="9"/>
  <c r="Y28" i="9"/>
  <c r="Y27" i="9"/>
  <c r="Y33" i="9" s="1"/>
  <c r="Y24" i="9"/>
  <c r="Y23" i="9"/>
  <c r="Y22" i="9"/>
  <c r="X110" i="9"/>
  <c r="X109" i="9"/>
  <c r="X108" i="9"/>
  <c r="X104" i="9"/>
  <c r="X103" i="9"/>
  <c r="X102" i="9"/>
  <c r="X101" i="9"/>
  <c r="X100" i="9"/>
  <c r="X99" i="9"/>
  <c r="X98" i="9"/>
  <c r="X97" i="9"/>
  <c r="X96" i="9"/>
  <c r="X95" i="9"/>
  <c r="X94" i="9"/>
  <c r="X90" i="9"/>
  <c r="X89" i="9"/>
  <c r="X88" i="9"/>
  <c r="X87" i="9"/>
  <c r="X86" i="9"/>
  <c r="X85" i="9"/>
  <c r="X84" i="9"/>
  <c r="X83" i="9"/>
  <c r="X82" i="9"/>
  <c r="X81" i="9"/>
  <c r="X80" i="9"/>
  <c r="X91" i="9" s="1"/>
  <c r="X75" i="9" s="1"/>
  <c r="X68" i="9"/>
  <c r="X67" i="9"/>
  <c r="X66" i="9"/>
  <c r="X52" i="9"/>
  <c r="X51" i="9"/>
  <c r="X48" i="9"/>
  <c r="X47" i="9"/>
  <c r="X46" i="9"/>
  <c r="X49" i="9" s="1"/>
  <c r="X45" i="9"/>
  <c r="X44" i="9"/>
  <c r="X43" i="9"/>
  <c r="X40" i="9"/>
  <c r="X39" i="9"/>
  <c r="X38" i="9"/>
  <c r="X37" i="9"/>
  <c r="X36" i="9"/>
  <c r="X41" i="9" s="1"/>
  <c r="X35" i="9"/>
  <c r="X32" i="9"/>
  <c r="X31" i="9"/>
  <c r="X30" i="9"/>
  <c r="X33" i="9" s="1"/>
  <c r="X29" i="9"/>
  <c r="X28" i="9"/>
  <c r="X27" i="9"/>
  <c r="X24" i="9"/>
  <c r="X25" i="9" s="1"/>
  <c r="X18" i="9" s="1"/>
  <c r="X23" i="9"/>
  <c r="X22" i="9"/>
  <c r="Y111" i="8"/>
  <c r="X111" i="8"/>
  <c r="Y105" i="8"/>
  <c r="Y76" i="8"/>
  <c r="X93" i="8"/>
  <c r="X105" i="8"/>
  <c r="X76" i="8"/>
  <c r="Y91" i="8"/>
  <c r="Y75" i="8"/>
  <c r="X79" i="8"/>
  <c r="X91" i="8"/>
  <c r="X75" i="8"/>
  <c r="Y69" i="8"/>
  <c r="X69" i="8"/>
  <c r="X19" i="8"/>
  <c r="Y64" i="8"/>
  <c r="X64" i="8"/>
  <c r="Y53" i="8"/>
  <c r="X53" i="8"/>
  <c r="Y49" i="8"/>
  <c r="X49" i="8"/>
  <c r="Y41" i="8"/>
  <c r="X41" i="8"/>
  <c r="Y33" i="8"/>
  <c r="X33" i="8"/>
  <c r="Y25" i="8"/>
  <c r="Y18" i="8"/>
  <c r="X25" i="8"/>
  <c r="X18" i="8"/>
  <c r="Y19" i="8"/>
  <c r="Y14" i="8"/>
  <c r="W15" i="8"/>
  <c r="W10" i="8"/>
  <c r="V15" i="8"/>
  <c r="U15" i="8"/>
  <c r="U10" i="8"/>
  <c r="T15" i="8"/>
  <c r="T10" i="8"/>
  <c r="S15" i="8"/>
  <c r="S10" i="8"/>
  <c r="R15" i="8"/>
  <c r="Q15" i="8"/>
  <c r="Q10" i="8"/>
  <c r="P15" i="8"/>
  <c r="O15" i="8"/>
  <c r="O10" i="8"/>
  <c r="N15" i="8"/>
  <c r="M15" i="8"/>
  <c r="M10" i="8"/>
  <c r="L15" i="8"/>
  <c r="L10" i="8"/>
  <c r="K15" i="8"/>
  <c r="K10" i="8"/>
  <c r="J15" i="8"/>
  <c r="I15" i="8"/>
  <c r="I10" i="8"/>
  <c r="H15" i="8"/>
  <c r="G15" i="8"/>
  <c r="G10" i="8"/>
  <c r="F15" i="8"/>
  <c r="E15" i="8"/>
  <c r="E10" i="8"/>
  <c r="V10" i="8"/>
  <c r="R10" i="8"/>
  <c r="P10" i="8"/>
  <c r="N10" i="8"/>
  <c r="J10" i="8"/>
  <c r="H10" i="8"/>
  <c r="F10" i="8"/>
  <c r="Y111" i="7"/>
  <c r="X111" i="7"/>
  <c r="Y105" i="7"/>
  <c r="X93" i="7"/>
  <c r="X105" i="7"/>
  <c r="X76" i="7"/>
  <c r="X14" i="7"/>
  <c r="Y91" i="7"/>
  <c r="Y75" i="7"/>
  <c r="X79" i="7"/>
  <c r="Y76" i="7"/>
  <c r="Y69" i="7"/>
  <c r="X69" i="7"/>
  <c r="Y53" i="7"/>
  <c r="X53" i="7"/>
  <c r="Y49" i="7"/>
  <c r="X49" i="7"/>
  <c r="Y41" i="7"/>
  <c r="X41" i="7"/>
  <c r="Y33" i="7"/>
  <c r="X33" i="7"/>
  <c r="Y25" i="7"/>
  <c r="X25" i="7"/>
  <c r="Y19" i="7"/>
  <c r="Y14" i="7"/>
  <c r="X19" i="7"/>
  <c r="Y18" i="7"/>
  <c r="X18" i="7"/>
  <c r="W15" i="7"/>
  <c r="W10" i="7"/>
  <c r="V15" i="7"/>
  <c r="V10" i="7"/>
  <c r="U15" i="7"/>
  <c r="U10" i="7"/>
  <c r="T15" i="7"/>
  <c r="S15" i="7"/>
  <c r="S10" i="7"/>
  <c r="R15" i="7"/>
  <c r="Q15" i="7"/>
  <c r="Q10" i="7"/>
  <c r="P15" i="7"/>
  <c r="O15" i="7"/>
  <c r="O10" i="7"/>
  <c r="N15" i="7"/>
  <c r="N10" i="7"/>
  <c r="M15" i="7"/>
  <c r="M10" i="7"/>
  <c r="L15" i="7"/>
  <c r="K15" i="7"/>
  <c r="K10" i="7"/>
  <c r="J15" i="7"/>
  <c r="I15" i="7"/>
  <c r="I10" i="7"/>
  <c r="H15" i="7"/>
  <c r="G15" i="7"/>
  <c r="G10" i="7"/>
  <c r="F15" i="7"/>
  <c r="F10" i="7"/>
  <c r="E15" i="7"/>
  <c r="E10" i="7"/>
  <c r="T10" i="7"/>
  <c r="R10" i="7"/>
  <c r="P10" i="7"/>
  <c r="L10" i="7"/>
  <c r="J10" i="7"/>
  <c r="H10" i="7"/>
  <c r="Y111" i="6"/>
  <c r="X111" i="6"/>
  <c r="Y105" i="6"/>
  <c r="Y76" i="6"/>
  <c r="X93" i="6"/>
  <c r="X105" i="6"/>
  <c r="X76" i="6"/>
  <c r="Y91" i="6"/>
  <c r="Y75" i="6"/>
  <c r="X79" i="6"/>
  <c r="X91" i="6"/>
  <c r="X75" i="6"/>
  <c r="Y69" i="6"/>
  <c r="X69" i="6"/>
  <c r="Y53" i="6"/>
  <c r="X53" i="6"/>
  <c r="Y49" i="6"/>
  <c r="X49" i="6"/>
  <c r="Y41" i="6"/>
  <c r="X41" i="6"/>
  <c r="Y33" i="6"/>
  <c r="X33" i="6"/>
  <c r="Y25" i="6"/>
  <c r="X25" i="6"/>
  <c r="X18" i="6"/>
  <c r="Y19" i="6"/>
  <c r="X19" i="6"/>
  <c r="Y18" i="6"/>
  <c r="W15" i="6"/>
  <c r="W10" i="6"/>
  <c r="V15" i="6"/>
  <c r="V10" i="6"/>
  <c r="U15" i="6"/>
  <c r="U10" i="6"/>
  <c r="T15" i="6"/>
  <c r="T10" i="6"/>
  <c r="S15" i="6"/>
  <c r="S10" i="6"/>
  <c r="R15" i="6"/>
  <c r="R10" i="6"/>
  <c r="Q15" i="6"/>
  <c r="Q10" i="6"/>
  <c r="P15" i="6"/>
  <c r="P10" i="6"/>
  <c r="O15" i="6"/>
  <c r="O10" i="6"/>
  <c r="N15" i="6"/>
  <c r="N10" i="6"/>
  <c r="M15" i="6"/>
  <c r="M10" i="6"/>
  <c r="L15" i="6"/>
  <c r="L10" i="6"/>
  <c r="K15" i="6"/>
  <c r="K10" i="6"/>
  <c r="J15" i="6"/>
  <c r="J10" i="6"/>
  <c r="I15" i="6"/>
  <c r="I10" i="6"/>
  <c r="H15" i="6"/>
  <c r="H10" i="6"/>
  <c r="G15" i="6"/>
  <c r="G10" i="6"/>
  <c r="F15" i="6"/>
  <c r="F10" i="6"/>
  <c r="E15" i="6"/>
  <c r="E10" i="6"/>
  <c r="Y111" i="5"/>
  <c r="X111" i="5"/>
  <c r="Y105" i="5"/>
  <c r="X105" i="5"/>
  <c r="X76" i="5"/>
  <c r="X69" i="5"/>
  <c r="X19" i="5"/>
  <c r="X14" i="5"/>
  <c r="Y91" i="5"/>
  <c r="X91" i="5"/>
  <c r="X75" i="5"/>
  <c r="Y76" i="5"/>
  <c r="Y75" i="5"/>
  <c r="Y69" i="5"/>
  <c r="Y53" i="5"/>
  <c r="X53" i="5"/>
  <c r="Y49" i="5"/>
  <c r="X49" i="5"/>
  <c r="Y41" i="5"/>
  <c r="X41" i="5"/>
  <c r="Y33" i="5"/>
  <c r="X33" i="5"/>
  <c r="Y25" i="5"/>
  <c r="X25" i="5"/>
  <c r="X18" i="5"/>
  <c r="X20" i="5"/>
  <c r="Y19" i="5"/>
  <c r="Y14" i="5"/>
  <c r="Y18" i="5"/>
  <c r="W15" i="5"/>
  <c r="W10" i="5"/>
  <c r="V15" i="5"/>
  <c r="V10" i="5"/>
  <c r="U15" i="5"/>
  <c r="U10" i="5"/>
  <c r="T15" i="5"/>
  <c r="T10" i="5"/>
  <c r="S15" i="5"/>
  <c r="R15" i="5"/>
  <c r="R10" i="5"/>
  <c r="Q15" i="5"/>
  <c r="Q10" i="5"/>
  <c r="P15" i="5"/>
  <c r="P10" i="5"/>
  <c r="O15" i="5"/>
  <c r="N15" i="5"/>
  <c r="N10" i="5"/>
  <c r="M15" i="5"/>
  <c r="M10" i="5"/>
  <c r="L15" i="5"/>
  <c r="L10" i="5"/>
  <c r="K15" i="5"/>
  <c r="K10" i="5"/>
  <c r="J15" i="5"/>
  <c r="J10" i="5"/>
  <c r="I15" i="5"/>
  <c r="I10" i="5"/>
  <c r="H15" i="5"/>
  <c r="H10" i="5"/>
  <c r="G15" i="5"/>
  <c r="G10" i="5"/>
  <c r="F15" i="5"/>
  <c r="F10" i="5"/>
  <c r="E15" i="5"/>
  <c r="E10" i="5"/>
  <c r="S10" i="5"/>
  <c r="O10" i="5"/>
  <c r="Y111" i="4"/>
  <c r="Y105" i="4"/>
  <c r="Y76" i="4"/>
  <c r="Y91" i="4"/>
  <c r="Y69" i="4"/>
  <c r="Y19" i="4"/>
  <c r="Y20" i="4"/>
  <c r="W15" i="4"/>
  <c r="W10" i="4"/>
  <c r="U10" i="4"/>
  <c r="T10" i="4"/>
  <c r="S10" i="4"/>
  <c r="R10" i="4"/>
  <c r="Q10" i="4"/>
  <c r="O15" i="4"/>
  <c r="O10" i="4"/>
  <c r="N15" i="4"/>
  <c r="N10" i="4"/>
  <c r="M15" i="4"/>
  <c r="M10" i="4"/>
  <c r="L15" i="4"/>
  <c r="L10" i="4"/>
  <c r="K15" i="4"/>
  <c r="K10" i="4"/>
  <c r="J15" i="4"/>
  <c r="J10" i="4"/>
  <c r="I15" i="4"/>
  <c r="I10" i="4"/>
  <c r="H15" i="4"/>
  <c r="H10" i="4"/>
  <c r="G15" i="4"/>
  <c r="G10" i="4"/>
  <c r="F15" i="4"/>
  <c r="F10" i="4"/>
  <c r="E15" i="4"/>
  <c r="E10" i="4"/>
  <c r="V10" i="4"/>
  <c r="X91" i="7"/>
  <c r="X75" i="7"/>
  <c r="X77" i="5"/>
  <c r="Y20" i="5"/>
  <c r="Y13" i="5"/>
  <c r="Y15" i="5"/>
  <c r="Y10" i="5"/>
  <c r="Y77" i="5"/>
  <c r="Y20" i="6"/>
  <c r="X20" i="7"/>
  <c r="Y20" i="7"/>
  <c r="Y13" i="8"/>
  <c r="Y15" i="8"/>
  <c r="Y10" i="8"/>
  <c r="X14" i="8"/>
  <c r="X20" i="8"/>
  <c r="Y20" i="8"/>
  <c r="N15" i="9"/>
  <c r="N10" i="9"/>
  <c r="R15" i="9"/>
  <c r="R10" i="9" s="1"/>
  <c r="V15" i="9"/>
  <c r="V10" i="9"/>
  <c r="H15" i="9"/>
  <c r="H10" i="9" s="1"/>
  <c r="L15" i="9"/>
  <c r="L10" i="9"/>
  <c r="P15" i="9"/>
  <c r="P10" i="9" s="1"/>
  <c r="T15" i="9"/>
  <c r="T10" i="9"/>
  <c r="F15" i="9"/>
  <c r="F10" i="9" s="1"/>
  <c r="J15" i="9"/>
  <c r="J10" i="9"/>
  <c r="Y75" i="4"/>
  <c r="Y13" i="4"/>
  <c r="X77" i="8"/>
  <c r="X13" i="8"/>
  <c r="Y77" i="7"/>
  <c r="Y13" i="7"/>
  <c r="Y15" i="7"/>
  <c r="Y10" i="7"/>
  <c r="Y77" i="8"/>
  <c r="X77" i="7"/>
  <c r="X13" i="7"/>
  <c r="X15" i="7"/>
  <c r="X10" i="7"/>
  <c r="X93" i="9"/>
  <c r="X105" i="9" s="1"/>
  <c r="X76" i="9" s="1"/>
  <c r="X79" i="9"/>
  <c r="X77" i="6"/>
  <c r="Y14" i="6"/>
  <c r="X111" i="9"/>
  <c r="X14" i="6"/>
  <c r="Y77" i="6"/>
  <c r="Y13" i="6"/>
  <c r="Y15" i="6"/>
  <c r="Y10" i="6"/>
  <c r="X20" i="6"/>
  <c r="X13" i="6"/>
  <c r="X15" i="6"/>
  <c r="X10" i="6"/>
  <c r="X13" i="5"/>
  <c r="X15" i="5"/>
  <c r="X10" i="5"/>
  <c r="Y14" i="4"/>
  <c r="Y111" i="9"/>
  <c r="W15" i="9"/>
  <c r="W10" i="9" s="1"/>
  <c r="X53" i="9"/>
  <c r="Y53" i="9"/>
  <c r="X69" i="9"/>
  <c r="X19" i="9" s="1"/>
  <c r="Y25" i="9"/>
  <c r="Y18" i="9" s="1"/>
  <c r="X15" i="8"/>
  <c r="X10" i="8"/>
  <c r="Y77" i="4"/>
  <c r="Y15" i="4"/>
  <c r="Y10" i="4"/>
  <c r="X13" i="9" l="1"/>
  <c r="X15" i="9" s="1"/>
  <c r="X10" i="9" s="1"/>
  <c r="X20" i="9"/>
  <c r="AB20" i="9"/>
  <c r="AB13" i="9"/>
  <c r="AB15" i="9" s="1"/>
  <c r="AB10" i="9" s="1"/>
  <c r="AD20" i="9"/>
  <c r="AD13" i="9"/>
  <c r="AD15" i="9" s="1"/>
  <c r="AD10" i="9" s="1"/>
  <c r="AD14" i="9"/>
  <c r="AD77" i="9"/>
  <c r="Y13" i="9"/>
  <c r="Y15" i="9" s="1"/>
  <c r="Y10" i="9" s="1"/>
  <c r="Y20" i="9"/>
  <c r="Z13" i="9"/>
  <c r="Z15" i="9" s="1"/>
  <c r="Z10" i="9" s="1"/>
  <c r="Z20" i="9"/>
  <c r="AA13" i="9"/>
  <c r="AA15" i="9" s="1"/>
  <c r="AA10" i="9" s="1"/>
  <c r="AA20" i="9"/>
  <c r="X77" i="9"/>
  <c r="X14" i="9"/>
  <c r="AC20" i="9"/>
  <c r="AC13" i="9"/>
  <c r="AC15" i="9" s="1"/>
  <c r="AC10" i="9" s="1"/>
  <c r="AC14" i="9"/>
  <c r="AC77" i="9"/>
</calcChain>
</file>

<file path=xl/sharedStrings.xml><?xml version="1.0" encoding="utf-8"?>
<sst xmlns="http://schemas.openxmlformats.org/spreadsheetml/2006/main" count="1251" uniqueCount="102">
  <si>
    <t>TABLE 3.10</t>
  </si>
  <si>
    <t>FACULTY &amp; STAFF HEADCOUNT AND DEMOGRAPHICS</t>
  </si>
  <si>
    <t>UNIVERSITY OF MISSOURI-COLUMBIA</t>
  </si>
  <si>
    <t>Fall 1993</t>
  </si>
  <si>
    <t>Fall 1994</t>
  </si>
  <si>
    <t>Fall 1995</t>
  </si>
  <si>
    <t>Fall 1996</t>
  </si>
  <si>
    <t>Fall 1997</t>
  </si>
  <si>
    <t>Fall 1998</t>
  </si>
  <si>
    <t>Fall 1999</t>
  </si>
  <si>
    <t>Fall 2000</t>
  </si>
  <si>
    <t>Fall 2001</t>
  </si>
  <si>
    <t>Fall 2002</t>
  </si>
  <si>
    <t>Fall 2003</t>
  </si>
  <si>
    <t>Fall 2004</t>
  </si>
  <si>
    <t>Fall 2005</t>
  </si>
  <si>
    <t>Fall 2006</t>
  </si>
  <si>
    <t>Fall 2007</t>
  </si>
  <si>
    <t>Fall 2008</t>
  </si>
  <si>
    <t>Fall 2009</t>
  </si>
  <si>
    <t>Fall 2010</t>
  </si>
  <si>
    <t>Fall 2011</t>
  </si>
  <si>
    <t>Fall 2012</t>
  </si>
  <si>
    <t>Fall 2013</t>
  </si>
  <si>
    <t>GRAND TOTAL EMPLOYEES (excludes college work study students)</t>
  </si>
  <si>
    <t>TOTAL FACULTY &amp; STAFF</t>
  </si>
  <si>
    <t>FACULTY</t>
  </si>
  <si>
    <t>FULL-TIME FACULTY</t>
  </si>
  <si>
    <t>Instructional Staff</t>
  </si>
  <si>
    <t>Research</t>
  </si>
  <si>
    <t>Public Service</t>
  </si>
  <si>
    <t>Instructional Staff Not on the Tenure Track</t>
  </si>
  <si>
    <t>Professors</t>
  </si>
  <si>
    <t>Associate Professors</t>
  </si>
  <si>
    <t>Assistant Professors</t>
  </si>
  <si>
    <t>Instructors</t>
  </si>
  <si>
    <t>Lecturers</t>
  </si>
  <si>
    <t>Other Faculty &amp; Non-Faculty</t>
  </si>
  <si>
    <t>Instructional Staff with Tenure</t>
  </si>
  <si>
    <t>Other Faculty</t>
  </si>
  <si>
    <t>Non-tenured Instructional Staff (On tenure track)</t>
  </si>
  <si>
    <t>Gender of Tenured/Tenure Track FT Faculty</t>
  </si>
  <si>
    <t>White</t>
  </si>
  <si>
    <t>Black</t>
  </si>
  <si>
    <t>Hispanic</t>
  </si>
  <si>
    <t>Asian</t>
  </si>
  <si>
    <t>Pacific Islander</t>
  </si>
  <si>
    <t>American Indian</t>
  </si>
  <si>
    <t>Unknown</t>
  </si>
  <si>
    <t>PART-TIME FACULTY</t>
  </si>
  <si>
    <t>STAFF - ADM, SERVICE, AND SUPPORT</t>
  </si>
  <si>
    <t>FULL-TIME ADM, SERVICE &amp; SUPPORT</t>
  </si>
  <si>
    <t>Librarians/Curators/Archivists</t>
  </si>
  <si>
    <t>Instructional Support</t>
  </si>
  <si>
    <t>Management</t>
  </si>
  <si>
    <t>Business &amp; Financial Operations</t>
  </si>
  <si>
    <t>Community Service/Legal/Arts/Media</t>
  </si>
  <si>
    <t>Healthcare Practitioners &amp; Technicians</t>
  </si>
  <si>
    <t>Service</t>
  </si>
  <si>
    <t>Sales Related</t>
  </si>
  <si>
    <t>Office &amp; Administrative Support</t>
  </si>
  <si>
    <t>Natural Resources/Construction/Maintenance</t>
  </si>
  <si>
    <t>Production/Transportation/Material Moving</t>
  </si>
  <si>
    <t>PART-TIME ADM, SERVICE &amp; SUPPORT</t>
  </si>
  <si>
    <t>GRADUATE ASSISTANTS</t>
  </si>
  <si>
    <t>Teaching</t>
  </si>
  <si>
    <t>Library &amp; Instructional Support</t>
  </si>
  <si>
    <t>* figures includes medical school and hospital</t>
  </si>
  <si>
    <t>Notes: In Fall 2004, Outreach &amp; Extension headcounts moved from System Administration to the Columbia campus.</t>
  </si>
  <si>
    <t>UNIVERSITY OF MISSOURI-KANSAS CITY</t>
  </si>
  <si>
    <t>* figures includes medical school</t>
  </si>
  <si>
    <t>MISSOURI UNIVERSITY OF SCIENCE AND TECHNOLOGY</t>
  </si>
  <si>
    <t>Note: In Fall 2012, IPEDS changed reporting by Equal Opportunity Employment (EEO) categories to the Standard</t>
  </si>
  <si>
    <t xml:space="preserve">          Occupational Classification (SOC) system.</t>
  </si>
  <si>
    <t>UNIVERSITY OF MISSOURI-ST. LOUIS</t>
  </si>
  <si>
    <t>UNIVERSITY OF MISSOURI-SYSTEM ADMINISTRATION</t>
  </si>
  <si>
    <t>UNIVERSITY OF MISSOURI SYSTEM</t>
  </si>
  <si>
    <t>* figures includes medical schools and hospital</t>
  </si>
  <si>
    <t xml:space="preserve">            In Fall 2012, IPEDS changed reporting by Equal Opportunity Employment (EEO) categories to the Standard</t>
  </si>
  <si>
    <t xml:space="preserve">            Occupational Classification (SOC) system.</t>
  </si>
  <si>
    <t>Source: IPEDS HR, Human Resources Survey</t>
  </si>
  <si>
    <t>Race &amp; Ethnicity of Tenure/Tenure Track FT Faculty</t>
  </si>
  <si>
    <t>Nonresident Alien</t>
  </si>
  <si>
    <t>Two or more</t>
  </si>
  <si>
    <t>Men</t>
  </si>
  <si>
    <t>Women</t>
  </si>
  <si>
    <t>Full-Time</t>
  </si>
  <si>
    <t>Part-Time (excludes graduate assistants)</t>
  </si>
  <si>
    <t>Part-Time</t>
  </si>
  <si>
    <t>Computer/Engineering/Science</t>
  </si>
  <si>
    <t>FACULTY &amp; STAFF HEADCOUNT AND DEMOGRAPHICS*</t>
  </si>
  <si>
    <t>MU-Columbia Campus (COLUM)</t>
  </si>
  <si>
    <t>MU-Hospital (HOSPT)</t>
  </si>
  <si>
    <t>MU-Outreach &amp; Extension (UOEXT)</t>
  </si>
  <si>
    <t>Fall 2014</t>
  </si>
  <si>
    <t>BY BUSINESS UNIT</t>
  </si>
  <si>
    <t>Fall 2015</t>
  </si>
  <si>
    <t>Fall 2016</t>
  </si>
  <si>
    <t>Fall 2017</t>
  </si>
  <si>
    <t>Fall 2018</t>
  </si>
  <si>
    <t>See Row 125</t>
  </si>
  <si>
    <t>UM-IR 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</si>
</sst>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08">
    <xf numFmtId="0" fontId="0" fillId="0" borderId="0" xfId="0"/>
    <xf numFmtId="0" fontId="3" fillId="0" borderId="0" xfId="2" applyFont="1"/>
    <xf numFmtId="0" fontId="3" fillId="0" borderId="0" xfId="2" applyFont="1" applyAlignment="1">
      <alignment horizontal="right"/>
    </xf>
    <xf numFmtId="0" fontId="3" fillId="0" borderId="1" xfId="2" applyFont="1" applyBorder="1"/>
    <xf numFmtId="0" fontId="3" fillId="0" borderId="2" xfId="2" applyFont="1" applyBorder="1"/>
    <xf numFmtId="3" fontId="3" fillId="0" borderId="2" xfId="2" applyNumberFormat="1" applyFont="1" applyBorder="1"/>
    <xf numFmtId="0" fontId="3" fillId="0" borderId="3" xfId="2" applyFont="1" applyBorder="1"/>
    <xf numFmtId="0" fontId="4" fillId="0" borderId="0" xfId="2" applyFont="1" applyBorder="1"/>
    <xf numFmtId="0" fontId="5" fillId="0" borderId="0" xfId="2" applyFont="1" applyBorder="1"/>
    <xf numFmtId="0" fontId="3" fillId="0" borderId="0" xfId="2" applyFont="1" applyBorder="1"/>
    <xf numFmtId="3" fontId="3" fillId="0" borderId="0" xfId="2" applyNumberFormat="1" applyFont="1" applyBorder="1"/>
    <xf numFmtId="0" fontId="3" fillId="0" borderId="4" xfId="2" applyFont="1" applyBorder="1"/>
    <xf numFmtId="3" fontId="3" fillId="0" borderId="4" xfId="2" applyNumberFormat="1" applyFont="1" applyBorder="1"/>
    <xf numFmtId="0" fontId="3" fillId="0" borderId="5" xfId="2" applyFont="1" applyBorder="1"/>
    <xf numFmtId="3" fontId="3" fillId="0" borderId="2" xfId="2" applyNumberFormat="1" applyFont="1" applyBorder="1" applyAlignment="1">
      <alignment horizontal="right"/>
    </xf>
    <xf numFmtId="3" fontId="3" fillId="0" borderId="0" xfId="2" applyNumberFormat="1" applyFont="1" applyBorder="1" applyAlignment="1">
      <alignment horizontal="center"/>
    </xf>
    <xf numFmtId="0" fontId="3" fillId="0" borderId="1" xfId="2" applyFont="1" applyBorder="1" applyAlignment="1"/>
    <xf numFmtId="0" fontId="3" fillId="0" borderId="0" xfId="2" applyFont="1" applyBorder="1" applyAlignment="1"/>
    <xf numFmtId="3" fontId="3" fillId="0" borderId="0" xfId="2" applyNumberFormat="1" applyFont="1" applyBorder="1" applyAlignment="1"/>
    <xf numFmtId="0" fontId="3" fillId="0" borderId="3" xfId="2" applyFont="1" applyBorder="1" applyAlignment="1"/>
    <xf numFmtId="0" fontId="3" fillId="0" borderId="0" xfId="2" applyFont="1" applyAlignment="1"/>
    <xf numFmtId="3" fontId="3" fillId="0" borderId="0" xfId="2" applyNumberFormat="1" applyFont="1" applyFill="1" applyBorder="1"/>
    <xf numFmtId="0" fontId="3" fillId="0" borderId="3" xfId="2" applyFont="1" applyFill="1" applyBorder="1"/>
    <xf numFmtId="3" fontId="3" fillId="0" borderId="2" xfId="2" applyNumberFormat="1" applyFont="1" applyFill="1" applyBorder="1"/>
    <xf numFmtId="0" fontId="3" fillId="0" borderId="0" xfId="2" applyFont="1" applyBorder="1" applyAlignment="1">
      <alignment horizontal="right"/>
    </xf>
    <xf numFmtId="3" fontId="5" fillId="0" borderId="0" xfId="2" applyNumberFormat="1" applyFont="1" applyBorder="1"/>
    <xf numFmtId="3" fontId="3" fillId="0" borderId="0" xfId="2" applyNumberFormat="1" applyFont="1"/>
    <xf numFmtId="3" fontId="3" fillId="0" borderId="0" xfId="2" applyNumberFormat="1" applyFont="1" applyFill="1"/>
    <xf numFmtId="3" fontId="6" fillId="0" borderId="0" xfId="2" applyNumberFormat="1" applyFont="1" applyFill="1" applyBorder="1"/>
    <xf numFmtId="3" fontId="6" fillId="0" borderId="2" xfId="2" applyNumberFormat="1" applyFont="1" applyFill="1" applyBorder="1"/>
    <xf numFmtId="3" fontId="3" fillId="0" borderId="0" xfId="2" applyNumberFormat="1" applyFont="1" applyFill="1" applyBorder="1" applyAlignment="1"/>
    <xf numFmtId="3" fontId="3" fillId="0" borderId="0" xfId="2" applyNumberFormat="1" applyFont="1" applyBorder="1" applyAlignment="1">
      <alignment horizontal="right"/>
    </xf>
    <xf numFmtId="3" fontId="3" fillId="0" borderId="2" xfId="2" applyNumberFormat="1" applyFont="1" applyBorder="1" applyAlignment="1"/>
    <xf numFmtId="3" fontId="3" fillId="0" borderId="0" xfId="2" applyNumberFormat="1" applyFont="1" applyBorder="1" applyProtection="1"/>
    <xf numFmtId="0" fontId="3" fillId="0" borderId="6" xfId="2" applyFont="1" applyBorder="1"/>
    <xf numFmtId="0" fontId="3" fillId="0" borderId="7" xfId="2" applyFont="1" applyBorder="1"/>
    <xf numFmtId="0" fontId="5" fillId="2" borderId="0" xfId="2" applyFont="1" applyFill="1" applyBorder="1" applyAlignment="1">
      <alignment vertical="center"/>
    </xf>
    <xf numFmtId="0" fontId="3" fillId="2" borderId="0" xfId="2" applyFont="1" applyFill="1" applyBorder="1"/>
    <xf numFmtId="3" fontId="3" fillId="2" borderId="0" xfId="2" applyNumberFormat="1" applyFont="1" applyFill="1" applyBorder="1" applyAlignment="1">
      <alignment horizontal="center"/>
    </xf>
    <xf numFmtId="0" fontId="5" fillId="2" borderId="0" xfId="2" applyFont="1" applyFill="1" applyBorder="1" applyAlignment="1">
      <alignment horizontal="left"/>
    </xf>
    <xf numFmtId="3" fontId="5" fillId="2" borderId="0" xfId="2" applyNumberFormat="1" applyFont="1" applyFill="1" applyBorder="1" applyAlignment="1">
      <alignment horizontal="left"/>
    </xf>
    <xf numFmtId="3" fontId="3" fillId="2" borderId="0" xfId="2" applyNumberFormat="1" applyFont="1" applyFill="1" applyBorder="1"/>
    <xf numFmtId="0" fontId="5" fillId="2" borderId="0" xfId="2" applyFont="1" applyFill="1" applyBorder="1"/>
    <xf numFmtId="0" fontId="3" fillId="2" borderId="0" xfId="2" applyFont="1" applyFill="1" applyBorder="1" applyAlignment="1">
      <alignment horizontal="right"/>
    </xf>
    <xf numFmtId="3" fontId="3" fillId="2" borderId="0" xfId="2" applyNumberFormat="1" applyFont="1" applyFill="1" applyBorder="1" applyAlignment="1">
      <alignment horizontal="right"/>
    </xf>
    <xf numFmtId="3" fontId="5" fillId="2" borderId="0" xfId="2" applyNumberFormat="1" applyFont="1" applyFill="1" applyBorder="1"/>
    <xf numFmtId="0" fontId="5" fillId="3" borderId="0" xfId="2" applyFont="1" applyFill="1" applyBorder="1" applyAlignment="1">
      <alignment vertical="center"/>
    </xf>
    <xf numFmtId="0" fontId="3" fillId="3" borderId="0" xfId="2" applyFont="1" applyFill="1" applyBorder="1"/>
    <xf numFmtId="3" fontId="3" fillId="3" borderId="0" xfId="2" applyNumberFormat="1" applyFont="1" applyFill="1" applyBorder="1" applyAlignment="1">
      <alignment horizontal="center"/>
    </xf>
    <xf numFmtId="0" fontId="5" fillId="3" borderId="0" xfId="2" applyFont="1" applyFill="1" applyBorder="1" applyAlignment="1">
      <alignment horizontal="left"/>
    </xf>
    <xf numFmtId="3" fontId="5" fillId="3" borderId="0" xfId="2" applyNumberFormat="1" applyFont="1" applyFill="1" applyBorder="1" applyAlignment="1">
      <alignment horizontal="left"/>
    </xf>
    <xf numFmtId="3" fontId="3" fillId="3" borderId="0" xfId="2" applyNumberFormat="1" applyFont="1" applyFill="1" applyBorder="1"/>
    <xf numFmtId="0" fontId="5" fillId="3" borderId="0" xfId="2" applyFont="1" applyFill="1" applyBorder="1"/>
    <xf numFmtId="0" fontId="3" fillId="3" borderId="0" xfId="2" applyFont="1" applyFill="1" applyBorder="1" applyAlignment="1">
      <alignment horizontal="right"/>
    </xf>
    <xf numFmtId="3" fontId="3" fillId="3" borderId="0" xfId="2" applyNumberFormat="1" applyFont="1" applyFill="1" applyBorder="1" applyAlignment="1">
      <alignment horizontal="right"/>
    </xf>
    <xf numFmtId="3" fontId="5" fillId="3" borderId="0" xfId="2" applyNumberFormat="1" applyFont="1" applyFill="1" applyBorder="1"/>
    <xf numFmtId="0" fontId="5" fillId="4" borderId="0" xfId="2" applyFont="1" applyFill="1" applyBorder="1" applyAlignment="1">
      <alignment vertical="center"/>
    </xf>
    <xf numFmtId="0" fontId="3" fillId="4" borderId="0" xfId="2" applyFont="1" applyFill="1" applyBorder="1"/>
    <xf numFmtId="3" fontId="3" fillId="4" borderId="0" xfId="2" applyNumberFormat="1" applyFont="1" applyFill="1" applyBorder="1" applyAlignment="1">
      <alignment horizontal="center"/>
    </xf>
    <xf numFmtId="0" fontId="5" fillId="4" borderId="0" xfId="2" applyFont="1" applyFill="1" applyBorder="1" applyAlignment="1">
      <alignment horizontal="left"/>
    </xf>
    <xf numFmtId="3" fontId="5" fillId="4" borderId="0" xfId="2" applyNumberFormat="1" applyFont="1" applyFill="1" applyBorder="1" applyAlignment="1">
      <alignment horizontal="left"/>
    </xf>
    <xf numFmtId="3" fontId="3" fillId="4" borderId="0" xfId="2" applyNumberFormat="1" applyFont="1" applyFill="1" applyBorder="1"/>
    <xf numFmtId="0" fontId="5" fillId="4" borderId="0" xfId="2" applyFont="1" applyFill="1" applyBorder="1"/>
    <xf numFmtId="0" fontId="3" fillId="4" borderId="0" xfId="2" applyFont="1" applyFill="1" applyBorder="1" applyAlignment="1">
      <alignment horizontal="right"/>
    </xf>
    <xf numFmtId="3" fontId="3" fillId="4" borderId="0" xfId="2" applyNumberFormat="1" applyFont="1" applyFill="1" applyBorder="1" applyAlignment="1">
      <alignment horizontal="right"/>
    </xf>
    <xf numFmtId="3" fontId="5" fillId="4" borderId="0" xfId="2" applyNumberFormat="1" applyFont="1" applyFill="1" applyBorder="1"/>
    <xf numFmtId="0" fontId="5" fillId="0" borderId="0" xfId="2" applyFont="1" applyFill="1" applyBorder="1" applyAlignment="1">
      <alignment vertical="center"/>
    </xf>
    <xf numFmtId="0" fontId="3" fillId="0" borderId="0" xfId="2" applyFont="1" applyFill="1" applyBorder="1"/>
    <xf numFmtId="3" fontId="3" fillId="0" borderId="0" xfId="2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horizontal="left"/>
    </xf>
    <xf numFmtId="3" fontId="5" fillId="0" borderId="0" xfId="2" applyNumberFormat="1" applyFont="1" applyFill="1" applyBorder="1" applyAlignment="1">
      <alignment horizontal="left"/>
    </xf>
    <xf numFmtId="0" fontId="5" fillId="0" borderId="0" xfId="2" applyFont="1" applyFill="1" applyBorder="1"/>
    <xf numFmtId="0" fontId="3" fillId="0" borderId="0" xfId="2" applyFont="1" applyFill="1" applyBorder="1" applyAlignment="1">
      <alignment horizontal="right"/>
    </xf>
    <xf numFmtId="3" fontId="3" fillId="0" borderId="0" xfId="2" applyNumberFormat="1" applyFont="1" applyFill="1" applyBorder="1" applyAlignment="1">
      <alignment horizontal="right"/>
    </xf>
    <xf numFmtId="3" fontId="5" fillId="0" borderId="0" xfId="2" applyNumberFormat="1" applyFont="1" applyFill="1" applyBorder="1"/>
    <xf numFmtId="3" fontId="5" fillId="0" borderId="0" xfId="2" applyNumberFormat="1" applyFont="1" applyFill="1" applyBorder="1" applyAlignment="1">
      <alignment horizontal="right"/>
    </xf>
    <xf numFmtId="0" fontId="3" fillId="0" borderId="2" xfId="2" applyFont="1" applyBorder="1" applyAlignment="1">
      <alignment horizontal="right"/>
    </xf>
    <xf numFmtId="0" fontId="5" fillId="5" borderId="0" xfId="2" applyFont="1" applyFill="1" applyBorder="1" applyAlignment="1">
      <alignment vertical="center"/>
    </xf>
    <xf numFmtId="0" fontId="3" fillId="5" borderId="0" xfId="2" applyFont="1" applyFill="1" applyBorder="1"/>
    <xf numFmtId="3" fontId="3" fillId="5" borderId="0" xfId="2" applyNumberFormat="1" applyFont="1" applyFill="1" applyBorder="1" applyAlignment="1">
      <alignment horizontal="center"/>
    </xf>
    <xf numFmtId="0" fontId="5" fillId="5" borderId="0" xfId="2" applyFont="1" applyFill="1" applyBorder="1" applyAlignment="1">
      <alignment horizontal="left"/>
    </xf>
    <xf numFmtId="3" fontId="3" fillId="5" borderId="0" xfId="2" applyNumberFormat="1" applyFont="1" applyFill="1" applyBorder="1"/>
    <xf numFmtId="0" fontId="5" fillId="5" borderId="0" xfId="2" applyFont="1" applyFill="1" applyBorder="1"/>
    <xf numFmtId="0" fontId="3" fillId="5" borderId="0" xfId="2" applyFont="1" applyFill="1" applyBorder="1" applyAlignment="1">
      <alignment horizontal="right"/>
    </xf>
    <xf numFmtId="3" fontId="5" fillId="5" borderId="0" xfId="2" applyNumberFormat="1" applyFont="1" applyFill="1" applyBorder="1"/>
    <xf numFmtId="3" fontId="5" fillId="5" borderId="0" xfId="2" applyNumberFormat="1" applyFont="1" applyFill="1" applyBorder="1" applyAlignment="1">
      <alignment horizontal="right"/>
    </xf>
    <xf numFmtId="0" fontId="5" fillId="6" borderId="0" xfId="2" applyFont="1" applyFill="1" applyBorder="1" applyAlignment="1">
      <alignment vertical="center"/>
    </xf>
    <xf numFmtId="0" fontId="3" fillId="6" borderId="0" xfId="2" applyFont="1" applyFill="1" applyBorder="1"/>
    <xf numFmtId="3" fontId="3" fillId="6" borderId="0" xfId="2" applyNumberFormat="1" applyFont="1" applyFill="1" applyBorder="1" applyAlignment="1">
      <alignment horizontal="center"/>
    </xf>
    <xf numFmtId="0" fontId="5" fillId="6" borderId="0" xfId="2" applyFont="1" applyFill="1" applyBorder="1" applyAlignment="1">
      <alignment horizontal="left"/>
    </xf>
    <xf numFmtId="3" fontId="5" fillId="6" borderId="0" xfId="2" applyNumberFormat="1" applyFont="1" applyFill="1" applyBorder="1" applyAlignment="1">
      <alignment horizontal="left"/>
    </xf>
    <xf numFmtId="3" fontId="3" fillId="6" borderId="0" xfId="2" applyNumberFormat="1" applyFont="1" applyFill="1" applyBorder="1"/>
    <xf numFmtId="0" fontId="5" fillId="6" borderId="0" xfId="2" applyFont="1" applyFill="1" applyBorder="1"/>
    <xf numFmtId="0" fontId="3" fillId="6" borderId="0" xfId="2" applyFont="1" applyFill="1" applyBorder="1" applyAlignment="1">
      <alignment horizontal="right"/>
    </xf>
    <xf numFmtId="3" fontId="3" fillId="6" borderId="0" xfId="2" applyNumberFormat="1" applyFont="1" applyFill="1" applyBorder="1" applyAlignment="1">
      <alignment horizontal="right"/>
    </xf>
    <xf numFmtId="3" fontId="5" fillId="6" borderId="0" xfId="2" applyNumberFormat="1" applyFont="1" applyFill="1" applyBorder="1"/>
    <xf numFmtId="0" fontId="5" fillId="7" borderId="2" xfId="2" applyFont="1" applyFill="1" applyBorder="1"/>
    <xf numFmtId="0" fontId="5" fillId="8" borderId="2" xfId="2" applyFont="1" applyFill="1" applyBorder="1"/>
    <xf numFmtId="0" fontId="5" fillId="9" borderId="2" xfId="2" applyFont="1" applyFill="1" applyBorder="1"/>
    <xf numFmtId="0" fontId="3" fillId="8" borderId="0" xfId="2" applyFont="1" applyFill="1"/>
    <xf numFmtId="0" fontId="3" fillId="9" borderId="0" xfId="2" applyFont="1" applyFill="1"/>
    <xf numFmtId="0" fontId="3" fillId="7" borderId="0" xfId="2" applyFont="1" applyFill="1"/>
    <xf numFmtId="0" fontId="5" fillId="0" borderId="0" xfId="2" applyFont="1" applyAlignment="1">
      <alignment horizontal="right"/>
    </xf>
    <xf numFmtId="0" fontId="4" fillId="0" borderId="8" xfId="2" applyFont="1" applyBorder="1" applyAlignment="1" applyProtection="1">
      <alignment horizontal="center"/>
    </xf>
    <xf numFmtId="0" fontId="4" fillId="0" borderId="9" xfId="2" applyFont="1" applyBorder="1" applyAlignment="1" applyProtection="1">
      <alignment horizontal="center"/>
    </xf>
    <xf numFmtId="0" fontId="7" fillId="0" borderId="9" xfId="2" applyFont="1" applyBorder="1" applyAlignment="1"/>
    <xf numFmtId="0" fontId="7" fillId="0" borderId="10" xfId="2" applyFont="1" applyBorder="1" applyAlignment="1"/>
    <xf numFmtId="0" fontId="8" fillId="0" borderId="2" xfId="1" applyFont="1" applyBorder="1" applyAlignment="1" applyProtection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FCC"/>
      <color rgb="FFDDDDDD"/>
      <color rgb="FFCCECFF"/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47626</xdr:colOff>
      <xdr:row>121</xdr:row>
      <xdr:rowOff>38101</xdr:rowOff>
    </xdr:from>
    <xdr:to>
      <xdr:col>24</xdr:col>
      <xdr:colOff>161926</xdr:colOff>
      <xdr:row>123</xdr:row>
      <xdr:rowOff>19051</xdr:rowOff>
    </xdr:to>
    <xdr:sp macro="" textlink="">
      <xdr:nvSpPr>
        <xdr:cNvPr id="2" name="Down Arrow 1"/>
        <xdr:cNvSpPr/>
      </xdr:nvSpPr>
      <xdr:spPr>
        <a:xfrm>
          <a:off x="3686176" y="20840701"/>
          <a:ext cx="114300" cy="323850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33</xdr:col>
      <xdr:colOff>85725</xdr:colOff>
      <xdr:row>6</xdr:row>
      <xdr:rowOff>19050</xdr:rowOff>
    </xdr:from>
    <xdr:to>
      <xdr:col>33</xdr:col>
      <xdr:colOff>200025</xdr:colOff>
      <xdr:row>8</xdr:row>
      <xdr:rowOff>0</xdr:rowOff>
    </xdr:to>
    <xdr:sp macro="" textlink="">
      <xdr:nvSpPr>
        <xdr:cNvPr id="4" name="Down Arrow 3"/>
        <xdr:cNvSpPr/>
      </xdr:nvSpPr>
      <xdr:spPr>
        <a:xfrm>
          <a:off x="8029575" y="1104900"/>
          <a:ext cx="114300" cy="323850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msystem.edu/ums/fa/ir/ipedsh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msystem.edu/ums/fa/ir/ipedsh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msystem.edu/ums/fa/ir/ipedshr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msystem.edu/ums/fa/ir/ipedshr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msystem.edu/ums/fa/ir/ipedshr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msystem.edu/ums/fa/ir/ipeds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18"/>
  <sheetViews>
    <sheetView tabSelected="1" zoomScaleNormal="100" workbookViewId="0"/>
  </sheetViews>
  <sheetFormatPr defaultRowHeight="13.5" customHeight="1" x14ac:dyDescent="0.2"/>
  <cols>
    <col min="1" max="3" width="2.7109375" style="1" customWidth="1"/>
    <col min="4" max="4" width="37.7109375" style="1" customWidth="1"/>
    <col min="5" max="24" width="8.7109375" style="26" hidden="1" customWidth="1"/>
    <col min="25" max="30" width="8.7109375" style="26" customWidth="1"/>
    <col min="31" max="31" width="2.7109375" style="1" customWidth="1"/>
    <col min="32" max="16384" width="9.140625" style="1"/>
  </cols>
  <sheetData>
    <row r="2" spans="1:32" ht="15" customHeight="1" x14ac:dyDescent="0.25">
      <c r="A2" s="103" t="s">
        <v>0</v>
      </c>
      <c r="B2" s="104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6"/>
    </row>
    <row r="3" spans="1:32" ht="13.5" customHeight="1" x14ac:dyDescent="0.2">
      <c r="A3" s="3"/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6"/>
    </row>
    <row r="4" spans="1:32" ht="15" customHeight="1" x14ac:dyDescent="0.25">
      <c r="A4" s="3"/>
      <c r="B4" s="7" t="s">
        <v>90</v>
      </c>
      <c r="C4" s="8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6"/>
    </row>
    <row r="5" spans="1:32" ht="15" customHeight="1" x14ac:dyDescent="0.25">
      <c r="A5" s="3"/>
      <c r="B5" s="7" t="s">
        <v>76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6"/>
    </row>
    <row r="6" spans="1:32" ht="13.5" customHeight="1" thickBot="1" x14ac:dyDescent="0.25">
      <c r="A6" s="3"/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6"/>
    </row>
    <row r="7" spans="1:32" ht="13.5" customHeight="1" thickTop="1" x14ac:dyDescent="0.2">
      <c r="A7" s="3"/>
      <c r="B7" s="13"/>
      <c r="C7" s="4"/>
      <c r="D7" s="4"/>
      <c r="E7" s="14" t="s">
        <v>3</v>
      </c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  <c r="K7" s="14" t="s">
        <v>9</v>
      </c>
      <c r="L7" s="14" t="s">
        <v>10</v>
      </c>
      <c r="M7" s="14" t="s">
        <v>11</v>
      </c>
      <c r="N7" s="14" t="s">
        <v>12</v>
      </c>
      <c r="O7" s="14" t="s">
        <v>13</v>
      </c>
      <c r="P7" s="14" t="s">
        <v>14</v>
      </c>
      <c r="Q7" s="14" t="s">
        <v>15</v>
      </c>
      <c r="R7" s="14" t="s">
        <v>16</v>
      </c>
      <c r="S7" s="14" t="s">
        <v>17</v>
      </c>
      <c r="T7" s="14" t="s">
        <v>18</v>
      </c>
      <c r="U7" s="14" t="s">
        <v>19</v>
      </c>
      <c r="V7" s="14" t="s">
        <v>20</v>
      </c>
      <c r="W7" s="14" t="s">
        <v>21</v>
      </c>
      <c r="X7" s="14" t="s">
        <v>22</v>
      </c>
      <c r="Y7" s="14" t="s">
        <v>23</v>
      </c>
      <c r="Z7" s="14" t="s">
        <v>94</v>
      </c>
      <c r="AA7" s="14" t="s">
        <v>96</v>
      </c>
      <c r="AB7" s="14" t="s">
        <v>97</v>
      </c>
      <c r="AC7" s="14" t="s">
        <v>98</v>
      </c>
      <c r="AD7" s="14" t="s">
        <v>99</v>
      </c>
      <c r="AE7" s="6"/>
    </row>
    <row r="8" spans="1:32" ht="13.5" customHeight="1" x14ac:dyDescent="0.2">
      <c r="A8" s="3"/>
      <c r="B8" s="9"/>
      <c r="C8" s="9"/>
      <c r="D8" s="9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6"/>
    </row>
    <row r="9" spans="1:32" ht="13.5" customHeight="1" x14ac:dyDescent="0.2">
      <c r="A9" s="3"/>
      <c r="B9" s="77" t="s">
        <v>24</v>
      </c>
      <c r="C9" s="78"/>
      <c r="D9" s="78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6"/>
    </row>
    <row r="10" spans="1:32" s="20" customFormat="1" ht="13.5" customHeight="1" x14ac:dyDescent="0.2">
      <c r="A10" s="16"/>
      <c r="B10" s="17"/>
      <c r="C10" s="17"/>
      <c r="D10" s="17"/>
      <c r="E10" s="18">
        <f t="shared" ref="E10:X10" si="0">E15+E111</f>
        <v>19832</v>
      </c>
      <c r="F10" s="18">
        <f t="shared" si="0"/>
        <v>20518</v>
      </c>
      <c r="G10" s="18">
        <f t="shared" si="0"/>
        <v>20991</v>
      </c>
      <c r="H10" s="18">
        <f t="shared" si="0"/>
        <v>22340</v>
      </c>
      <c r="I10" s="18">
        <f t="shared" si="0"/>
        <v>22907</v>
      </c>
      <c r="J10" s="18">
        <f t="shared" si="0"/>
        <v>23716</v>
      </c>
      <c r="K10" s="18">
        <f t="shared" si="0"/>
        <v>24354</v>
      </c>
      <c r="L10" s="18">
        <f t="shared" si="0"/>
        <v>24747</v>
      </c>
      <c r="M10" s="18">
        <f t="shared" si="0"/>
        <v>25096</v>
      </c>
      <c r="N10" s="18">
        <f t="shared" si="0"/>
        <v>26246</v>
      </c>
      <c r="O10" s="18">
        <f t="shared" si="0"/>
        <v>25748</v>
      </c>
      <c r="P10" s="18">
        <f t="shared" si="0"/>
        <v>26347</v>
      </c>
      <c r="Q10" s="18">
        <f t="shared" si="0"/>
        <v>26915</v>
      </c>
      <c r="R10" s="18">
        <f t="shared" si="0"/>
        <v>27472</v>
      </c>
      <c r="S10" s="18">
        <f t="shared" si="0"/>
        <v>27516</v>
      </c>
      <c r="T10" s="18">
        <f t="shared" si="0"/>
        <v>27998</v>
      </c>
      <c r="U10" s="18">
        <f t="shared" si="0"/>
        <v>28108</v>
      </c>
      <c r="V10" s="18">
        <f t="shared" si="0"/>
        <v>28612</v>
      </c>
      <c r="W10" s="18">
        <f t="shared" si="0"/>
        <v>28852</v>
      </c>
      <c r="X10" s="18">
        <f t="shared" si="0"/>
        <v>28355</v>
      </c>
      <c r="Y10" s="18">
        <f t="shared" ref="Y10:AD10" si="1">Y15+Y111</f>
        <v>28213</v>
      </c>
      <c r="Z10" s="18">
        <f t="shared" si="1"/>
        <v>27883</v>
      </c>
      <c r="AA10" s="18">
        <f t="shared" si="1"/>
        <v>27860</v>
      </c>
      <c r="AB10" s="18">
        <f t="shared" si="1"/>
        <v>27724</v>
      </c>
      <c r="AC10" s="18">
        <f t="shared" si="1"/>
        <v>27346</v>
      </c>
      <c r="AD10" s="18">
        <f t="shared" si="1"/>
        <v>27400</v>
      </c>
      <c r="AE10" s="19"/>
      <c r="AF10" s="1"/>
    </row>
    <row r="11" spans="1:32" ht="13.5" customHeight="1" x14ac:dyDescent="0.2">
      <c r="A11" s="3"/>
      <c r="B11" s="9"/>
      <c r="C11" s="9"/>
      <c r="D11" s="9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8"/>
      <c r="Z11" s="18"/>
      <c r="AA11" s="18"/>
      <c r="AB11" s="18"/>
      <c r="AC11" s="18"/>
      <c r="AD11" s="18"/>
      <c r="AE11" s="6"/>
    </row>
    <row r="12" spans="1:32" ht="13.5" customHeight="1" x14ac:dyDescent="0.2">
      <c r="A12" s="3"/>
      <c r="B12" s="77" t="s">
        <v>25</v>
      </c>
      <c r="C12" s="80"/>
      <c r="D12" s="80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6"/>
    </row>
    <row r="13" spans="1:32" ht="13.5" customHeight="1" x14ac:dyDescent="0.2">
      <c r="A13" s="3"/>
      <c r="B13" s="9"/>
      <c r="C13" s="9"/>
      <c r="D13" s="9" t="s">
        <v>86</v>
      </c>
      <c r="E13" s="21">
        <f>MU!E13+UMKC!E13+'S&amp;T'!E13+UMSL!E13+UMSa!E13</f>
        <v>12830</v>
      </c>
      <c r="F13" s="21">
        <f>MU!F13+UMKC!F13+'S&amp;T'!F13+UMSL!F13+UMSa!F13</f>
        <v>13074</v>
      </c>
      <c r="G13" s="21">
        <f>MU!G13+UMKC!G13+'S&amp;T'!G13+UMSL!G13+UMSa!G13</f>
        <v>13286</v>
      </c>
      <c r="H13" s="21">
        <f>MU!H13+UMKC!H13+'S&amp;T'!H13+UMSL!H13+UMSa!H13</f>
        <v>14137</v>
      </c>
      <c r="I13" s="21">
        <f>MU!I13+UMKC!I13+'S&amp;T'!I13+UMSL!I13+UMSa!I13</f>
        <v>14620</v>
      </c>
      <c r="J13" s="21">
        <f>MU!J13+UMKC!J13+'S&amp;T'!J13+UMSL!J13+UMSa!J13</f>
        <v>15052</v>
      </c>
      <c r="K13" s="21">
        <f>MU!K13+UMKC!K13+'S&amp;T'!K13+UMSL!K13+UMSa!K13</f>
        <v>15791</v>
      </c>
      <c r="L13" s="21">
        <f>MU!L13+UMKC!L13+'S&amp;T'!L13+UMSL!L13+UMSa!L13</f>
        <v>15586</v>
      </c>
      <c r="M13" s="21">
        <f>MU!M13+UMKC!M13+'S&amp;T'!M13+UMSL!M13+UMSa!M13</f>
        <v>15944</v>
      </c>
      <c r="N13" s="21">
        <f>MU!N13+UMKC!N13+'S&amp;T'!N13+UMSL!N13+UMSa!N13</f>
        <v>16374</v>
      </c>
      <c r="O13" s="21">
        <f>MU!O13+UMKC!O13+'S&amp;T'!O13+UMSL!O13+UMSa!O13</f>
        <v>15877</v>
      </c>
      <c r="P13" s="21">
        <f>MU!P13+UMKC!P13+'S&amp;T'!P13+UMSL!P13+UMSa!P13</f>
        <v>16282</v>
      </c>
      <c r="Q13" s="21">
        <f>MU!Q13+UMKC!Q13+'S&amp;T'!Q13+UMSL!Q13+UMSa!Q13</f>
        <v>16660</v>
      </c>
      <c r="R13" s="21">
        <f>MU!R13+UMKC!R13+'S&amp;T'!R13+UMSL!R13+UMSa!R13</f>
        <v>17085</v>
      </c>
      <c r="S13" s="21">
        <f>MU!S13+UMKC!S13+'S&amp;T'!S13+UMSL!S13+UMSa!S13</f>
        <v>17303</v>
      </c>
      <c r="T13" s="21">
        <f>MU!T13+UMKC!T13+'S&amp;T'!T13+UMSL!T13+UMSa!T13</f>
        <v>17615</v>
      </c>
      <c r="U13" s="21">
        <f>MU!U13+UMKC!U13+'S&amp;T'!U13+UMSL!U13+UMSa!U13</f>
        <v>17764</v>
      </c>
      <c r="V13" s="21">
        <f>MU!V13+UMKC!V13+'S&amp;T'!V13+UMSL!V13+UMSa!V13</f>
        <v>17864</v>
      </c>
      <c r="W13" s="21">
        <f>MU!W13+UMKC!W13+'S&amp;T'!W13+UMSL!W13+UMSa!W13</f>
        <v>18019</v>
      </c>
      <c r="X13" s="21">
        <f t="shared" ref="X13:Z14" si="2">X18+X75</f>
        <v>17740</v>
      </c>
      <c r="Y13" s="21">
        <f t="shared" si="2"/>
        <v>17712</v>
      </c>
      <c r="Z13" s="21">
        <f t="shared" si="2"/>
        <v>17762</v>
      </c>
      <c r="AA13" s="21">
        <f t="shared" ref="AA13:AB13" si="3">AA18+AA75</f>
        <v>17728</v>
      </c>
      <c r="AB13" s="21">
        <f t="shared" si="3"/>
        <v>17710</v>
      </c>
      <c r="AC13" s="21">
        <f t="shared" ref="AC13:AD13" si="4">AC18+AC75</f>
        <v>17343</v>
      </c>
      <c r="AD13" s="21">
        <f t="shared" si="4"/>
        <v>17353</v>
      </c>
      <c r="AE13" s="22"/>
    </row>
    <row r="14" spans="1:32" ht="13.5" customHeight="1" x14ac:dyDescent="0.2">
      <c r="A14" s="3"/>
      <c r="B14" s="9"/>
      <c r="C14" s="9"/>
      <c r="D14" s="9" t="s">
        <v>87</v>
      </c>
      <c r="E14" s="23">
        <f>MU!E14+UMKC!E14+'S&amp;T'!E14+UMSL!E14+UMSa!E14</f>
        <v>4586</v>
      </c>
      <c r="F14" s="23">
        <f>MU!F14+UMKC!F14+'S&amp;T'!F14+UMSL!F14+UMSa!F14</f>
        <v>4842</v>
      </c>
      <c r="G14" s="23">
        <f>MU!G14+UMKC!G14+'S&amp;T'!G14+UMSL!G14+UMSa!G14</f>
        <v>4996</v>
      </c>
      <c r="H14" s="23">
        <f>MU!H14+UMKC!H14+'S&amp;T'!H14+UMSL!H14+UMSa!H14</f>
        <v>5606</v>
      </c>
      <c r="I14" s="23">
        <f>MU!I14+UMKC!I14+'S&amp;T'!I14+UMSL!I14+UMSa!I14</f>
        <v>5666</v>
      </c>
      <c r="J14" s="23">
        <f>MU!J14+UMKC!J14+'S&amp;T'!J14+UMSL!J14+UMSa!J14</f>
        <v>5856</v>
      </c>
      <c r="K14" s="23">
        <f>MU!K14+UMKC!K14+'S&amp;T'!K14+UMSL!K14+UMSa!K14</f>
        <v>5623</v>
      </c>
      <c r="L14" s="23">
        <f>MU!L14+UMKC!L14+'S&amp;T'!L14+UMSL!L14+UMSa!L14</f>
        <v>6036</v>
      </c>
      <c r="M14" s="23">
        <f>MU!M14+UMKC!M14+'S&amp;T'!M14+UMSL!M14+UMSa!M14</f>
        <v>5886</v>
      </c>
      <c r="N14" s="23">
        <f>MU!N14+UMKC!N14+'S&amp;T'!N14+UMSL!N14+UMSa!N14</f>
        <v>6581</v>
      </c>
      <c r="O14" s="23">
        <f>MU!O14+UMKC!O14+'S&amp;T'!O14+UMSL!O14+UMSa!O14</f>
        <v>6554</v>
      </c>
      <c r="P14" s="23">
        <f>MU!P14+UMKC!P14+'S&amp;T'!P14+UMSL!P14+UMSa!P14</f>
        <v>6730</v>
      </c>
      <c r="Q14" s="23">
        <f>MU!Q14+UMKC!Q14+'S&amp;T'!Q14+UMSL!Q14+UMSa!Q14</f>
        <v>6862</v>
      </c>
      <c r="R14" s="23">
        <f>MU!R14+UMKC!R14+'S&amp;T'!R14+UMSL!R14+UMSa!R14</f>
        <v>6850</v>
      </c>
      <c r="S14" s="23">
        <f>MU!S14+UMKC!S14+'S&amp;T'!S14+UMSL!S14+UMSa!S14</f>
        <v>6710</v>
      </c>
      <c r="T14" s="23">
        <f>MU!T14+UMKC!T14+'S&amp;T'!T14+UMSL!T14+UMSa!T14</f>
        <v>6711</v>
      </c>
      <c r="U14" s="23">
        <f>MU!U14+UMKC!U14+'S&amp;T'!U14+UMSL!U14+UMSa!U14</f>
        <v>6462</v>
      </c>
      <c r="V14" s="23">
        <f>MU!V14+UMKC!V14+'S&amp;T'!V14+UMSL!V14+UMSa!V14</f>
        <v>6668</v>
      </c>
      <c r="W14" s="23">
        <f>MU!W14+UMKC!W14+'S&amp;T'!W14+UMSL!W14+UMSa!W14</f>
        <v>6629</v>
      </c>
      <c r="X14" s="23">
        <f t="shared" si="2"/>
        <v>6539</v>
      </c>
      <c r="Y14" s="23">
        <f t="shared" si="2"/>
        <v>6356</v>
      </c>
      <c r="Z14" s="23">
        <f t="shared" si="2"/>
        <v>5961</v>
      </c>
      <c r="AA14" s="23">
        <f t="shared" ref="AA14:AB14" si="5">AA19+AA76</f>
        <v>6024</v>
      </c>
      <c r="AB14" s="23">
        <f t="shared" si="5"/>
        <v>6143</v>
      </c>
      <c r="AC14" s="23">
        <f t="shared" ref="AC14:AD14" si="6">AC19+AC76</f>
        <v>6372</v>
      </c>
      <c r="AD14" s="23">
        <f t="shared" si="6"/>
        <v>6588</v>
      </c>
      <c r="AE14" s="22"/>
    </row>
    <row r="15" spans="1:32" ht="13.5" customHeight="1" x14ac:dyDescent="0.2">
      <c r="A15" s="3"/>
      <c r="B15" s="9"/>
      <c r="C15" s="9"/>
      <c r="D15" s="24"/>
      <c r="E15" s="10">
        <f>SUM(E13:E14)</f>
        <v>17416</v>
      </c>
      <c r="F15" s="10">
        <f t="shared" ref="F15:Y15" si="7">SUM(F13:F14)</f>
        <v>17916</v>
      </c>
      <c r="G15" s="10">
        <f t="shared" si="7"/>
        <v>18282</v>
      </c>
      <c r="H15" s="10">
        <f t="shared" si="7"/>
        <v>19743</v>
      </c>
      <c r="I15" s="10">
        <f t="shared" si="7"/>
        <v>20286</v>
      </c>
      <c r="J15" s="10">
        <f t="shared" si="7"/>
        <v>20908</v>
      </c>
      <c r="K15" s="10">
        <f t="shared" si="7"/>
        <v>21414</v>
      </c>
      <c r="L15" s="10">
        <f t="shared" si="7"/>
        <v>21622</v>
      </c>
      <c r="M15" s="10">
        <f t="shared" si="7"/>
        <v>21830</v>
      </c>
      <c r="N15" s="10">
        <f t="shared" si="7"/>
        <v>22955</v>
      </c>
      <c r="O15" s="10">
        <f t="shared" si="7"/>
        <v>22431</v>
      </c>
      <c r="P15" s="10">
        <f t="shared" si="7"/>
        <v>23012</v>
      </c>
      <c r="Q15" s="10">
        <f t="shared" si="7"/>
        <v>23522</v>
      </c>
      <c r="R15" s="10">
        <f t="shared" si="7"/>
        <v>23935</v>
      </c>
      <c r="S15" s="10">
        <f t="shared" si="7"/>
        <v>24013</v>
      </c>
      <c r="T15" s="10">
        <f t="shared" si="7"/>
        <v>24326</v>
      </c>
      <c r="U15" s="10">
        <f t="shared" si="7"/>
        <v>24226</v>
      </c>
      <c r="V15" s="10">
        <f t="shared" si="7"/>
        <v>24532</v>
      </c>
      <c r="W15" s="10">
        <f t="shared" si="7"/>
        <v>24648</v>
      </c>
      <c r="X15" s="21">
        <f t="shared" si="7"/>
        <v>24279</v>
      </c>
      <c r="Y15" s="21">
        <f t="shared" si="7"/>
        <v>24068</v>
      </c>
      <c r="Z15" s="21">
        <f t="shared" ref="Z15" si="8">SUM(Z13:Z14)</f>
        <v>23723</v>
      </c>
      <c r="AA15" s="21">
        <f t="shared" ref="AA15:AB15" si="9">SUM(AA13:AA14)</f>
        <v>23752</v>
      </c>
      <c r="AB15" s="21">
        <f t="shared" si="9"/>
        <v>23853</v>
      </c>
      <c r="AC15" s="21">
        <f t="shared" ref="AC15:AD15" si="10">SUM(AC13:AC14)</f>
        <v>23715</v>
      </c>
      <c r="AD15" s="21">
        <f t="shared" si="10"/>
        <v>23941</v>
      </c>
      <c r="AE15" s="22"/>
    </row>
    <row r="16" spans="1:32" ht="13.5" customHeight="1" x14ac:dyDescent="0.2">
      <c r="A16" s="3"/>
      <c r="B16" s="9"/>
      <c r="C16" s="9"/>
      <c r="D16" s="24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21"/>
      <c r="Y16" s="21"/>
      <c r="Z16" s="21"/>
      <c r="AA16" s="21"/>
      <c r="AB16" s="21"/>
      <c r="AC16" s="21"/>
      <c r="AD16" s="21"/>
      <c r="AE16" s="22"/>
    </row>
    <row r="17" spans="1:31" ht="13.5" customHeight="1" x14ac:dyDescent="0.2">
      <c r="A17" s="3"/>
      <c r="B17" s="77" t="s">
        <v>26</v>
      </c>
      <c r="C17" s="82"/>
      <c r="D17" s="83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6"/>
    </row>
    <row r="18" spans="1:31" ht="13.5" customHeight="1" x14ac:dyDescent="0.2">
      <c r="A18" s="3"/>
      <c r="B18" s="9"/>
      <c r="C18" s="9"/>
      <c r="D18" s="9" t="s">
        <v>86</v>
      </c>
      <c r="X18" s="10">
        <f t="shared" ref="X18:AC18" si="11">X25</f>
        <v>4030</v>
      </c>
      <c r="Y18" s="10">
        <f t="shared" si="11"/>
        <v>3960</v>
      </c>
      <c r="Z18" s="10">
        <f t="shared" si="11"/>
        <v>3941</v>
      </c>
      <c r="AA18" s="10">
        <f t="shared" si="11"/>
        <v>3896</v>
      </c>
      <c r="AB18" s="10">
        <f t="shared" si="11"/>
        <v>3917</v>
      </c>
      <c r="AC18" s="10">
        <f t="shared" si="11"/>
        <v>3836</v>
      </c>
      <c r="AD18" s="10">
        <f t="shared" ref="AD18" si="12">AD25</f>
        <v>3803</v>
      </c>
      <c r="AE18" s="6"/>
    </row>
    <row r="19" spans="1:31" ht="13.5" customHeight="1" x14ac:dyDescent="0.2">
      <c r="A19" s="3"/>
      <c r="B19" s="9"/>
      <c r="C19" s="9"/>
      <c r="D19" s="9" t="s">
        <v>88</v>
      </c>
      <c r="X19" s="5">
        <f t="shared" ref="X19:AC19" si="13">X69</f>
        <v>2012</v>
      </c>
      <c r="Y19" s="5">
        <f t="shared" si="13"/>
        <v>1956</v>
      </c>
      <c r="Z19" s="5">
        <f t="shared" si="13"/>
        <v>1996</v>
      </c>
      <c r="AA19" s="5">
        <f t="shared" si="13"/>
        <v>2087</v>
      </c>
      <c r="AB19" s="5">
        <f t="shared" si="13"/>
        <v>1983</v>
      </c>
      <c r="AC19" s="5">
        <f t="shared" si="13"/>
        <v>1968</v>
      </c>
      <c r="AD19" s="5">
        <f t="shared" ref="AD19" si="14">AD69</f>
        <v>1857</v>
      </c>
      <c r="AE19" s="6"/>
    </row>
    <row r="20" spans="1:31" ht="13.5" customHeight="1" x14ac:dyDescent="0.2">
      <c r="A20" s="3"/>
      <c r="B20" s="9"/>
      <c r="C20" s="9"/>
      <c r="D20" s="24"/>
      <c r="X20" s="10">
        <f t="shared" ref="X20:AC20" si="15">SUM(X18:X19)</f>
        <v>6042</v>
      </c>
      <c r="Y20" s="10">
        <f t="shared" si="15"/>
        <v>5916</v>
      </c>
      <c r="Z20" s="10">
        <f t="shared" si="15"/>
        <v>5937</v>
      </c>
      <c r="AA20" s="10">
        <f t="shared" si="15"/>
        <v>5983</v>
      </c>
      <c r="AB20" s="10">
        <f t="shared" si="15"/>
        <v>5900</v>
      </c>
      <c r="AC20" s="10">
        <f t="shared" si="15"/>
        <v>5804</v>
      </c>
      <c r="AD20" s="10">
        <f t="shared" ref="AD20" si="16">SUM(AD18:AD19)</f>
        <v>5660</v>
      </c>
      <c r="AE20" s="6"/>
    </row>
    <row r="21" spans="1:31" ht="13.5" customHeight="1" x14ac:dyDescent="0.2">
      <c r="A21" s="3"/>
      <c r="B21" s="9"/>
      <c r="C21" s="8" t="s">
        <v>27</v>
      </c>
      <c r="D21" s="8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6"/>
    </row>
    <row r="22" spans="1:31" ht="13.5" customHeight="1" x14ac:dyDescent="0.2">
      <c r="A22" s="3"/>
      <c r="B22" s="9"/>
      <c r="D22" s="1" t="s">
        <v>28</v>
      </c>
      <c r="X22" s="21">
        <f>MU!X22+UMKC!X22+'S&amp;T'!X22+UMSL!X22+UMSa!X22</f>
        <v>3341</v>
      </c>
      <c r="Y22" s="21">
        <f>MU!Y22+UMKC!Y22+'S&amp;T'!Y22+UMSL!Y22+UMSa!Y22</f>
        <v>3400</v>
      </c>
      <c r="Z22" s="21">
        <f>MU!Z22+UMKC!Z22+'S&amp;T'!Z22+UMSL!Z22+UMSa!Z22</f>
        <v>3406</v>
      </c>
      <c r="AA22" s="21">
        <f>MU!AA22+UMKC!AA22+'S&amp;T'!AA22+UMSL!AA22+UMSa!AA22</f>
        <v>3383</v>
      </c>
      <c r="AB22" s="21">
        <f>MU!AB22+UMKC!AB22+'S&amp;T'!AB22+UMSL!AB22+UMSa!AB22</f>
        <v>3389</v>
      </c>
      <c r="AC22" s="21">
        <f>MU!AC22+UMKC!AC22+'S&amp;T'!AC22+UMSL!AC22+UMSa!AC22</f>
        <v>3336</v>
      </c>
      <c r="AD22" s="21">
        <f>MU!AD22+UMKC!AD22+'S&amp;T'!AD22+UMSL!AD22+UMSa!AD22</f>
        <v>3344</v>
      </c>
      <c r="AE22" s="22"/>
    </row>
    <row r="23" spans="1:31" ht="13.5" customHeight="1" x14ac:dyDescent="0.2">
      <c r="A23" s="3"/>
      <c r="B23" s="9"/>
      <c r="D23" s="1" t="s">
        <v>29</v>
      </c>
      <c r="X23" s="21">
        <f>MU!X23+UMKC!X23+'S&amp;T'!X23+UMSL!X23+UMSa!X23</f>
        <v>437</v>
      </c>
      <c r="Y23" s="21">
        <f>MU!Y23+UMKC!Y23+'S&amp;T'!Y23+UMSL!Y23+UMSa!Y23</f>
        <v>420</v>
      </c>
      <c r="Z23" s="21">
        <f>MU!Z23+UMKC!Z23+'S&amp;T'!Z23+UMSL!Z23+UMSa!Z23</f>
        <v>393</v>
      </c>
      <c r="AA23" s="21">
        <f>MU!AA23+UMKC!AA23+'S&amp;T'!AA23+UMSL!AA23+UMSa!AA23</f>
        <v>374</v>
      </c>
      <c r="AB23" s="21">
        <f>MU!AB23+UMKC!AB23+'S&amp;T'!AB23+UMSL!AB23+UMSa!AB23</f>
        <v>388</v>
      </c>
      <c r="AC23" s="21">
        <f>MU!AC23+UMKC!AC23+'S&amp;T'!AC23+UMSL!AC23+UMSa!AC23</f>
        <v>349</v>
      </c>
      <c r="AD23" s="21">
        <f>MU!AD23+UMKC!AD23+'S&amp;T'!AD23+UMSL!AD23+UMSa!AD23</f>
        <v>353</v>
      </c>
      <c r="AE23" s="22"/>
    </row>
    <row r="24" spans="1:31" ht="13.5" customHeight="1" x14ac:dyDescent="0.2">
      <c r="A24" s="3"/>
      <c r="B24" s="9"/>
      <c r="D24" s="1" t="s">
        <v>30</v>
      </c>
      <c r="X24" s="23">
        <f>MU!X24+UMKC!X24+'S&amp;T'!X24+UMSL!X24+UMSa!X24</f>
        <v>252</v>
      </c>
      <c r="Y24" s="23">
        <f>MU!Y24+UMKC!Y24+'S&amp;T'!Y24+UMSL!Y24+UMSa!Y24</f>
        <v>140</v>
      </c>
      <c r="Z24" s="23">
        <f>MU!Z24+UMKC!Z24+'S&amp;T'!Z24+UMSL!Z24+UMSa!Z24</f>
        <v>142</v>
      </c>
      <c r="AA24" s="23">
        <f>MU!AA24+UMKC!AA24+'S&amp;T'!AA24+UMSL!AA24+UMSa!AA24</f>
        <v>139</v>
      </c>
      <c r="AB24" s="23">
        <f>MU!AB24+UMKC!AB24+'S&amp;T'!AB24+UMSL!AB24+UMSa!AB24</f>
        <v>140</v>
      </c>
      <c r="AC24" s="23">
        <f>MU!AC24+UMKC!AC24+'S&amp;T'!AC24+UMSL!AC24+UMSa!AC24</f>
        <v>151</v>
      </c>
      <c r="AD24" s="23">
        <f>MU!AD24+UMKC!AD24+'S&amp;T'!AD24+UMSL!AD24+UMSa!AD24</f>
        <v>106</v>
      </c>
      <c r="AE24" s="22"/>
    </row>
    <row r="25" spans="1:31" ht="13.5" customHeight="1" x14ac:dyDescent="0.2">
      <c r="A25" s="3"/>
      <c r="B25" s="9"/>
      <c r="X25" s="27">
        <f t="shared" ref="X25:AC25" si="17">SUM(X22:X24)</f>
        <v>4030</v>
      </c>
      <c r="Y25" s="27">
        <f t="shared" si="17"/>
        <v>3960</v>
      </c>
      <c r="Z25" s="27">
        <f t="shared" si="17"/>
        <v>3941</v>
      </c>
      <c r="AA25" s="27">
        <f t="shared" si="17"/>
        <v>3896</v>
      </c>
      <c r="AB25" s="27">
        <f t="shared" si="17"/>
        <v>3917</v>
      </c>
      <c r="AC25" s="27">
        <f t="shared" si="17"/>
        <v>3836</v>
      </c>
      <c r="AD25" s="27">
        <f t="shared" ref="AD25" si="18">SUM(AD22:AD24)</f>
        <v>3803</v>
      </c>
      <c r="AE25" s="22"/>
    </row>
    <row r="26" spans="1:31" ht="13.5" customHeight="1" x14ac:dyDescent="0.2">
      <c r="A26" s="3"/>
      <c r="B26" s="9"/>
      <c r="C26" s="8" t="s">
        <v>31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6"/>
    </row>
    <row r="27" spans="1:31" ht="13.5" customHeight="1" x14ac:dyDescent="0.2">
      <c r="A27" s="3"/>
      <c r="B27" s="9"/>
      <c r="C27" s="9"/>
      <c r="D27" s="9" t="s">
        <v>32</v>
      </c>
      <c r="X27" s="21">
        <f>MU!X27+UMKC!X27+'S&amp;T'!X27+UMSL!X27+UMSa!X27</f>
        <v>100</v>
      </c>
      <c r="Y27" s="21">
        <f>MU!Y27+UMKC!Y27+'S&amp;T'!Y27+UMSL!Y27+UMSa!Y27</f>
        <v>121</v>
      </c>
      <c r="Z27" s="21">
        <f>MU!Z27+UMKC!Z27+'S&amp;T'!Z27+UMSL!Z27+UMSa!Z27</f>
        <v>124</v>
      </c>
      <c r="AA27" s="21">
        <f>MU!AA27+UMKC!AA27+'S&amp;T'!AA27+UMSL!AA27+UMSa!AA27</f>
        <v>118</v>
      </c>
      <c r="AB27" s="21">
        <f>MU!AB27+UMKC!AB27+'S&amp;T'!AB27+UMSL!AB27+UMSa!AB27</f>
        <v>120</v>
      </c>
      <c r="AC27" s="21">
        <f>MU!AC27+UMKC!AC27+'S&amp;T'!AC27+UMSL!AC27+UMSa!AC27</f>
        <v>118</v>
      </c>
      <c r="AD27" s="21">
        <f>MU!AD27+UMKC!AD27+'S&amp;T'!AD27+UMSL!AD27+UMSa!AD27</f>
        <v>121</v>
      </c>
      <c r="AE27" s="6"/>
    </row>
    <row r="28" spans="1:31" ht="13.5" customHeight="1" x14ac:dyDescent="0.2">
      <c r="A28" s="3"/>
      <c r="B28" s="9"/>
      <c r="C28" s="9"/>
      <c r="D28" s="9" t="s">
        <v>33</v>
      </c>
      <c r="X28" s="21">
        <f>MU!X28+UMKC!X28+'S&amp;T'!X28+UMSL!X28+UMSa!X28</f>
        <v>255</v>
      </c>
      <c r="Y28" s="21">
        <f>MU!Y28+UMKC!Y28+'S&amp;T'!Y28+UMSL!Y28+UMSa!Y28</f>
        <v>296</v>
      </c>
      <c r="Z28" s="21">
        <f>MU!Z28+UMKC!Z28+'S&amp;T'!Z28+UMSL!Z28+UMSa!Z28</f>
        <v>314</v>
      </c>
      <c r="AA28" s="21">
        <f>MU!AA28+UMKC!AA28+'S&amp;T'!AA28+UMSL!AA28+UMSa!AA28</f>
        <v>337</v>
      </c>
      <c r="AB28" s="21">
        <f>MU!AB28+UMKC!AB28+'S&amp;T'!AB28+UMSL!AB28+UMSa!AB28</f>
        <v>349</v>
      </c>
      <c r="AC28" s="21">
        <f>MU!AC28+UMKC!AC28+'S&amp;T'!AC28+UMSL!AC28+UMSa!AC28</f>
        <v>367</v>
      </c>
      <c r="AD28" s="21">
        <f>MU!AD28+UMKC!AD28+'S&amp;T'!AD28+UMSL!AD28+UMSa!AD28</f>
        <v>362</v>
      </c>
      <c r="AE28" s="6"/>
    </row>
    <row r="29" spans="1:31" ht="13.5" customHeight="1" x14ac:dyDescent="0.2">
      <c r="A29" s="3"/>
      <c r="B29" s="9"/>
      <c r="C29" s="9"/>
      <c r="D29" s="9" t="s">
        <v>34</v>
      </c>
      <c r="X29" s="21">
        <f>MU!X29+UMKC!X29+'S&amp;T'!X29+UMSL!X29+UMSa!X29</f>
        <v>589</v>
      </c>
      <c r="Y29" s="21">
        <f>MU!Y29+UMKC!Y29+'S&amp;T'!Y29+UMSL!Y29+UMSa!Y29</f>
        <v>584</v>
      </c>
      <c r="Z29" s="21">
        <f>MU!Z29+UMKC!Z29+'S&amp;T'!Z29+UMSL!Z29+UMSa!Z29</f>
        <v>618</v>
      </c>
      <c r="AA29" s="21">
        <f>MU!AA29+UMKC!AA29+'S&amp;T'!AA29+UMSL!AA29+UMSa!AA29</f>
        <v>639</v>
      </c>
      <c r="AB29" s="21">
        <f>MU!AB29+UMKC!AB29+'S&amp;T'!AB29+UMSL!AB29+UMSa!AB29</f>
        <v>654</v>
      </c>
      <c r="AC29" s="21">
        <f>MU!AC29+UMKC!AC29+'S&amp;T'!AC29+UMSL!AC29+UMSa!AC29</f>
        <v>634</v>
      </c>
      <c r="AD29" s="21">
        <f>MU!AD29+UMKC!AD29+'S&amp;T'!AD29+UMSL!AD29+UMSa!AD29</f>
        <v>688</v>
      </c>
      <c r="AE29" s="6"/>
    </row>
    <row r="30" spans="1:31" ht="13.5" customHeight="1" x14ac:dyDescent="0.2">
      <c r="A30" s="3"/>
      <c r="B30" s="9"/>
      <c r="C30" s="9"/>
      <c r="D30" s="9" t="s">
        <v>35</v>
      </c>
      <c r="X30" s="21">
        <f>MU!X30+UMKC!X30+'S&amp;T'!X30+UMSL!X30+UMSa!X30</f>
        <v>146</v>
      </c>
      <c r="Y30" s="21">
        <f>MU!Y30+UMKC!Y30+'S&amp;T'!Y30+UMSL!Y30+UMSa!Y30</f>
        <v>136</v>
      </c>
      <c r="Z30" s="21">
        <f>MU!Z30+UMKC!Z30+'S&amp;T'!Z30+UMSL!Z30+UMSa!Z30</f>
        <v>137</v>
      </c>
      <c r="AA30" s="21">
        <f>MU!AA30+UMKC!AA30+'S&amp;T'!AA30+UMSL!AA30+UMSa!AA30</f>
        <v>141</v>
      </c>
      <c r="AB30" s="21">
        <f>MU!AB30+UMKC!AB30+'S&amp;T'!AB30+UMSL!AB30+UMSa!AB30</f>
        <v>123</v>
      </c>
      <c r="AC30" s="21">
        <f>MU!AC30+UMKC!AC30+'S&amp;T'!AC30+UMSL!AC30+UMSa!AC30</f>
        <v>115</v>
      </c>
      <c r="AD30" s="21">
        <f>MU!AD30+UMKC!AD30+'S&amp;T'!AD30+UMSL!AD30+UMSa!AD30</f>
        <v>104</v>
      </c>
      <c r="AE30" s="6"/>
    </row>
    <row r="31" spans="1:31" ht="13.5" customHeight="1" x14ac:dyDescent="0.2">
      <c r="A31" s="3"/>
      <c r="B31" s="9"/>
      <c r="C31" s="9"/>
      <c r="D31" s="9" t="s">
        <v>36</v>
      </c>
      <c r="X31" s="21">
        <f>MU!X31+UMKC!X31+'S&amp;T'!X31+UMSL!X31+UMSa!X31</f>
        <v>84</v>
      </c>
      <c r="Y31" s="21">
        <f>MU!Y31+UMKC!Y31+'S&amp;T'!Y31+UMSL!Y31+UMSa!Y31</f>
        <v>92</v>
      </c>
      <c r="Z31" s="21">
        <f>MU!Z31+UMKC!Z31+'S&amp;T'!Z31+UMSL!Z31+UMSa!Z31</f>
        <v>83</v>
      </c>
      <c r="AA31" s="21">
        <f>MU!AA31+UMKC!AA31+'S&amp;T'!AA31+UMSL!AA31+UMSa!AA31</f>
        <v>73</v>
      </c>
      <c r="AB31" s="21">
        <f>MU!AB31+UMKC!AB31+'S&amp;T'!AB31+UMSL!AB31+UMSa!AB31</f>
        <v>59</v>
      </c>
      <c r="AC31" s="21">
        <f>MU!AC31+UMKC!AC31+'S&amp;T'!AC31+UMSL!AC31+UMSa!AC31</f>
        <v>54</v>
      </c>
      <c r="AD31" s="21">
        <f>MU!AD31+UMKC!AD31+'S&amp;T'!AD31+UMSL!AD31+UMSa!AD31</f>
        <v>45</v>
      </c>
      <c r="AE31" s="6"/>
    </row>
    <row r="32" spans="1:31" ht="13.5" customHeight="1" x14ac:dyDescent="0.2">
      <c r="A32" s="3"/>
      <c r="B32" s="9"/>
      <c r="C32" s="9"/>
      <c r="D32" s="9" t="s">
        <v>37</v>
      </c>
      <c r="X32" s="23">
        <f>MU!X32+UMKC!X32+'S&amp;T'!X32+UMSL!X32+UMSa!X32</f>
        <v>79</v>
      </c>
      <c r="Y32" s="23">
        <f>MU!Y32+UMKC!Y32+'S&amp;T'!Y32+UMSL!Y32+UMSa!Y32</f>
        <v>100</v>
      </c>
      <c r="Z32" s="23">
        <f>MU!Z32+UMKC!Z32+'S&amp;T'!Z32+UMSL!Z32+UMSa!Z32</f>
        <v>97</v>
      </c>
      <c r="AA32" s="23">
        <f>MU!AA32+UMKC!AA32+'S&amp;T'!AA32+UMSL!AA32+UMSa!AA32</f>
        <v>112</v>
      </c>
      <c r="AB32" s="23">
        <f>MU!AB32+UMKC!AB32+'S&amp;T'!AB32+UMSL!AB32+UMSa!AB32</f>
        <v>119</v>
      </c>
      <c r="AC32" s="23">
        <f>MU!AC32+UMKC!AC32+'S&amp;T'!AC32+UMSL!AC32+UMSa!AC32</f>
        <v>106</v>
      </c>
      <c r="AD32" s="23">
        <f>MU!AD32+UMKC!AD32+'S&amp;T'!AD32+UMSL!AD32+UMSa!AD32</f>
        <v>117</v>
      </c>
      <c r="AE32" s="6"/>
    </row>
    <row r="33" spans="1:31" ht="13.5" customHeight="1" x14ac:dyDescent="0.2">
      <c r="A33" s="3"/>
      <c r="B33" s="9"/>
      <c r="C33" s="9"/>
      <c r="D33" s="24"/>
      <c r="X33" s="10">
        <f t="shared" ref="X33:AC33" si="19">SUM(X27:X32)</f>
        <v>1253</v>
      </c>
      <c r="Y33" s="10">
        <f t="shared" si="19"/>
        <v>1329</v>
      </c>
      <c r="Z33" s="10">
        <f t="shared" si="19"/>
        <v>1373</v>
      </c>
      <c r="AA33" s="10">
        <f t="shared" si="19"/>
        <v>1420</v>
      </c>
      <c r="AB33" s="10">
        <f t="shared" si="19"/>
        <v>1424</v>
      </c>
      <c r="AC33" s="10">
        <f t="shared" si="19"/>
        <v>1394</v>
      </c>
      <c r="AD33" s="10">
        <f t="shared" ref="AD33" si="20">SUM(AD27:AD32)</f>
        <v>1437</v>
      </c>
      <c r="AE33" s="6"/>
    </row>
    <row r="34" spans="1:31" ht="13.5" customHeight="1" x14ac:dyDescent="0.2">
      <c r="A34" s="3"/>
      <c r="B34" s="9"/>
      <c r="C34" s="8" t="s">
        <v>38</v>
      </c>
      <c r="D34" s="9"/>
      <c r="X34" s="10"/>
      <c r="Y34" s="10"/>
      <c r="Z34" s="10"/>
      <c r="AA34" s="10"/>
      <c r="AB34" s="10"/>
      <c r="AC34" s="10"/>
      <c r="AD34" s="10"/>
      <c r="AE34" s="6"/>
    </row>
    <row r="35" spans="1:31" ht="13.5" customHeight="1" x14ac:dyDescent="0.2">
      <c r="A35" s="3"/>
      <c r="B35" s="9"/>
      <c r="C35" s="9"/>
      <c r="D35" s="9" t="s">
        <v>32</v>
      </c>
      <c r="X35" s="21">
        <f>MU!X35+UMKC!X35+'S&amp;T'!X35+UMSL!X35+UMSa!X35</f>
        <v>810</v>
      </c>
      <c r="Y35" s="21">
        <f>MU!Y35+UMKC!Y35+'S&amp;T'!Y35+UMSL!Y35+UMSa!Y35</f>
        <v>836</v>
      </c>
      <c r="Z35" s="21">
        <f>MU!Z35+UMKC!Z35+'S&amp;T'!Z35+UMSL!Z35+UMSa!Z35</f>
        <v>836</v>
      </c>
      <c r="AA35" s="21">
        <f>MU!AA35+UMKC!AA35+'S&amp;T'!AA35+UMSL!AA35+UMSa!AA35</f>
        <v>791</v>
      </c>
      <c r="AB35" s="21">
        <f>MU!AB35+UMKC!AB35+'S&amp;T'!AB35+UMSL!AB35+UMSa!AB35</f>
        <v>810</v>
      </c>
      <c r="AC35" s="21">
        <f>MU!AC35+UMKC!AC35+'S&amp;T'!AC35+UMSL!AC35+UMSa!AC35</f>
        <v>799</v>
      </c>
      <c r="AD35" s="21">
        <f>MU!AD35+UMKC!AD35+'S&amp;T'!AD35+UMSL!AD35+UMSa!AD35</f>
        <v>772</v>
      </c>
      <c r="AE35" s="6"/>
    </row>
    <row r="36" spans="1:31" ht="13.5" customHeight="1" x14ac:dyDescent="0.2">
      <c r="A36" s="3"/>
      <c r="B36" s="9"/>
      <c r="C36" s="9"/>
      <c r="D36" s="9" t="s">
        <v>33</v>
      </c>
      <c r="X36" s="21">
        <f>MU!X36+UMKC!X36+'S&amp;T'!X36+UMSL!X36+UMSa!X36</f>
        <v>740</v>
      </c>
      <c r="Y36" s="21">
        <f>MU!Y36+UMKC!Y36+'S&amp;T'!Y36+UMSL!Y36+UMSa!Y36</f>
        <v>734</v>
      </c>
      <c r="Z36" s="21">
        <f>MU!Z36+UMKC!Z36+'S&amp;T'!Z36+UMSL!Z36+UMSa!Z36</f>
        <v>732</v>
      </c>
      <c r="AA36" s="21">
        <f>MU!AA36+UMKC!AA36+'S&amp;T'!AA36+UMSL!AA36+UMSa!AA36</f>
        <v>713</v>
      </c>
      <c r="AB36" s="21">
        <f>MU!AB36+UMKC!AB36+'S&amp;T'!AB36+UMSL!AB36+UMSa!AB36</f>
        <v>676</v>
      </c>
      <c r="AC36" s="21">
        <f>MU!AC36+UMKC!AC36+'S&amp;T'!AC36+UMSL!AC36+UMSa!AC36</f>
        <v>669</v>
      </c>
      <c r="AD36" s="21">
        <f>MU!AD36+UMKC!AD36+'S&amp;T'!AD36+UMSL!AD36+UMSa!AD36</f>
        <v>660</v>
      </c>
      <c r="AE36" s="6"/>
    </row>
    <row r="37" spans="1:31" ht="13.5" customHeight="1" x14ac:dyDescent="0.2">
      <c r="A37" s="3"/>
      <c r="B37" s="9"/>
      <c r="C37" s="9"/>
      <c r="D37" s="9" t="s">
        <v>34</v>
      </c>
      <c r="X37" s="21">
        <f>MU!X37+UMKC!X37+'S&amp;T'!X37+UMSL!X37+UMSa!X37</f>
        <v>5</v>
      </c>
      <c r="Y37" s="21">
        <f>MU!Y37+UMKC!Y37+'S&amp;T'!Y37+UMSL!Y37+UMSa!Y37</f>
        <v>2</v>
      </c>
      <c r="Z37" s="21">
        <f>MU!Z37+UMKC!Z37+'S&amp;T'!Z37+UMSL!Z37+UMSa!Z37</f>
        <v>2</v>
      </c>
      <c r="AA37" s="21">
        <f>MU!AA37+UMKC!AA37+'S&amp;T'!AA37+UMSL!AA37+UMSa!AA37</f>
        <v>1</v>
      </c>
      <c r="AB37" s="21">
        <f>MU!AB37+UMKC!AB37+'S&amp;T'!AB37+UMSL!AB37+UMSa!AB37</f>
        <v>1</v>
      </c>
      <c r="AC37" s="21">
        <f>MU!AC37+UMKC!AC37+'S&amp;T'!AC37+UMSL!AC37+UMSa!AC37</f>
        <v>2</v>
      </c>
      <c r="AD37" s="21">
        <f>MU!AD37+UMKC!AD37+'S&amp;T'!AD37+UMSL!AD37+UMSa!AD37</f>
        <v>0</v>
      </c>
      <c r="AE37" s="6"/>
    </row>
    <row r="38" spans="1:31" ht="13.5" customHeight="1" x14ac:dyDescent="0.2">
      <c r="A38" s="3"/>
      <c r="B38" s="9"/>
      <c r="C38" s="9"/>
      <c r="D38" s="9" t="s">
        <v>35</v>
      </c>
      <c r="X38" s="21">
        <f>MU!X38+UMKC!X38+'S&amp;T'!X38+UMSL!X38+UMSa!X38</f>
        <v>0</v>
      </c>
      <c r="Y38" s="21">
        <f>MU!Y38+UMKC!Y38+'S&amp;T'!Y38+UMSL!Y38+UMSa!Y38</f>
        <v>0</v>
      </c>
      <c r="Z38" s="21">
        <f>MU!Z38+UMKC!Z38+'S&amp;T'!Z38+UMSL!Z38+UMSa!Z38</f>
        <v>0</v>
      </c>
      <c r="AA38" s="21">
        <f>MU!AA38+UMKC!AA38+'S&amp;T'!AA38+UMSL!AA38+UMSa!AA38</f>
        <v>0</v>
      </c>
      <c r="AB38" s="21">
        <f>MU!AB38+UMKC!AB38+'S&amp;T'!AB38+UMSL!AB38+UMSa!AB38</f>
        <v>0</v>
      </c>
      <c r="AC38" s="21">
        <f>MU!AC38+UMKC!AC38+'S&amp;T'!AC38+UMSL!AC38+UMSa!AC38</f>
        <v>0</v>
      </c>
      <c r="AD38" s="21">
        <f>MU!AD38+UMKC!AD38+'S&amp;T'!AD38+UMSL!AD38+UMSa!AD38</f>
        <v>0</v>
      </c>
      <c r="AE38" s="6"/>
    </row>
    <row r="39" spans="1:31" ht="13.5" customHeight="1" x14ac:dyDescent="0.2">
      <c r="A39" s="3"/>
      <c r="B39" s="9"/>
      <c r="C39" s="9"/>
      <c r="D39" s="9" t="s">
        <v>36</v>
      </c>
      <c r="X39" s="21">
        <f>MU!X39+UMKC!X39+'S&amp;T'!X39+UMSL!X39+UMSa!X39</f>
        <v>0</v>
      </c>
      <c r="Y39" s="21">
        <f>MU!Y39+UMKC!Y39+'S&amp;T'!Y39+UMSL!Y39+UMSa!Y39</f>
        <v>0</v>
      </c>
      <c r="Z39" s="21">
        <f>MU!Z39+UMKC!Z39+'S&amp;T'!Z39+UMSL!Z39+UMSa!Z39</f>
        <v>0</v>
      </c>
      <c r="AA39" s="21">
        <f>MU!AA39+UMKC!AA39+'S&amp;T'!AA39+UMSL!AA39+UMSa!AA39</f>
        <v>0</v>
      </c>
      <c r="AB39" s="21">
        <f>MU!AB39+UMKC!AB39+'S&amp;T'!AB39+UMSL!AB39+UMSa!AB39</f>
        <v>0</v>
      </c>
      <c r="AC39" s="21">
        <f>MU!AC39+UMKC!AC39+'S&amp;T'!AC39+UMSL!AC39+UMSa!AC39</f>
        <v>0</v>
      </c>
      <c r="AD39" s="21">
        <f>MU!AD39+UMKC!AD39+'S&amp;T'!AD39+UMSL!AD39+UMSa!AD39</f>
        <v>0</v>
      </c>
      <c r="AE39" s="6"/>
    </row>
    <row r="40" spans="1:31" ht="13.5" customHeight="1" x14ac:dyDescent="0.2">
      <c r="A40" s="3"/>
      <c r="B40" s="9"/>
      <c r="C40" s="9"/>
      <c r="D40" s="9" t="s">
        <v>39</v>
      </c>
      <c r="X40" s="23">
        <f>MU!X40+UMKC!X40+'S&amp;T'!X40+UMSL!X40+UMSa!X40</f>
        <v>3</v>
      </c>
      <c r="Y40" s="23">
        <f>MU!Y40+UMKC!Y40+'S&amp;T'!Y40+UMSL!Y40+UMSa!Y40</f>
        <v>0</v>
      </c>
      <c r="Z40" s="23">
        <f>MU!Z40+UMKC!Z40+'S&amp;T'!Z40+UMSL!Z40+UMSa!Z40</f>
        <v>0</v>
      </c>
      <c r="AA40" s="23">
        <f>MU!AA40+UMKC!AA40+'S&amp;T'!AA40+UMSL!AA40+UMSa!AA40</f>
        <v>0</v>
      </c>
      <c r="AB40" s="23">
        <f>MU!AB40+UMKC!AB40+'S&amp;T'!AB40+UMSL!AB40+UMSa!AB40</f>
        <v>0</v>
      </c>
      <c r="AC40" s="23">
        <f>MU!AC40+UMKC!AC40+'S&amp;T'!AC40+UMSL!AC40+UMSa!AC40</f>
        <v>0</v>
      </c>
      <c r="AD40" s="23">
        <f>MU!AD40+UMKC!AD40+'S&amp;T'!AD40+UMSL!AD40+UMSa!AD40</f>
        <v>0</v>
      </c>
      <c r="AE40" s="6"/>
    </row>
    <row r="41" spans="1:31" ht="13.5" customHeight="1" x14ac:dyDescent="0.2">
      <c r="A41" s="3"/>
      <c r="B41" s="9"/>
      <c r="C41" s="9"/>
      <c r="D41" s="24"/>
      <c r="X41" s="10">
        <f t="shared" ref="X41:AC41" si="21">SUM(X35:X40)</f>
        <v>1558</v>
      </c>
      <c r="Y41" s="10">
        <f t="shared" si="21"/>
        <v>1572</v>
      </c>
      <c r="Z41" s="10">
        <f t="shared" si="21"/>
        <v>1570</v>
      </c>
      <c r="AA41" s="10">
        <f t="shared" si="21"/>
        <v>1505</v>
      </c>
      <c r="AB41" s="10">
        <f t="shared" si="21"/>
        <v>1487</v>
      </c>
      <c r="AC41" s="10">
        <f t="shared" si="21"/>
        <v>1470</v>
      </c>
      <c r="AD41" s="10">
        <f t="shared" ref="AD41" si="22">SUM(AD35:AD40)</f>
        <v>1432</v>
      </c>
      <c r="AE41" s="6"/>
    </row>
    <row r="42" spans="1:31" ht="13.5" customHeight="1" x14ac:dyDescent="0.2">
      <c r="A42" s="3"/>
      <c r="B42" s="9"/>
      <c r="C42" s="8" t="s">
        <v>40</v>
      </c>
      <c r="D42" s="9"/>
      <c r="X42" s="10"/>
      <c r="Y42" s="10"/>
      <c r="Z42" s="10"/>
      <c r="AA42" s="10"/>
      <c r="AB42" s="10"/>
      <c r="AC42" s="10"/>
      <c r="AD42" s="10"/>
      <c r="AE42" s="6"/>
    </row>
    <row r="43" spans="1:31" ht="13.5" customHeight="1" x14ac:dyDescent="0.2">
      <c r="A43" s="3"/>
      <c r="B43" s="9"/>
      <c r="C43" s="9"/>
      <c r="D43" s="9" t="s">
        <v>32</v>
      </c>
      <c r="X43" s="21">
        <f>MU!X43+UMKC!X43+'S&amp;T'!X43+UMSL!X43+UMSa!X43</f>
        <v>3</v>
      </c>
      <c r="Y43" s="21">
        <f>MU!Y43+UMKC!Y43+'S&amp;T'!Y43+UMSL!Y43+UMSa!Y43</f>
        <v>2</v>
      </c>
      <c r="Z43" s="21">
        <f>MU!Z43+UMKC!Z43+'S&amp;T'!Z43+UMSL!Z43+UMSa!Z43</f>
        <v>3</v>
      </c>
      <c r="AA43" s="21">
        <f>MU!AA43+UMKC!AA43+'S&amp;T'!AA43+UMSL!AA43+UMSa!AA43</f>
        <v>6</v>
      </c>
      <c r="AB43" s="21">
        <f>MU!AB43+UMKC!AB43+'S&amp;T'!AB43+UMSL!AB43+UMSa!AB43</f>
        <v>4</v>
      </c>
      <c r="AC43" s="21">
        <f>MU!AC43+UMKC!AC43+'S&amp;T'!AC43+UMSL!AC43+UMSa!AC43</f>
        <v>4</v>
      </c>
      <c r="AD43" s="21">
        <f>MU!AD43+UMKC!AD43+'S&amp;T'!AD43+UMSL!AD43+UMSa!AD43</f>
        <v>1</v>
      </c>
      <c r="AE43" s="6"/>
    </row>
    <row r="44" spans="1:31" ht="13.5" customHeight="1" x14ac:dyDescent="0.2">
      <c r="A44" s="3"/>
      <c r="B44" s="9"/>
      <c r="C44" s="9"/>
      <c r="D44" s="9" t="s">
        <v>33</v>
      </c>
      <c r="X44" s="21">
        <f>MU!X44+UMKC!X44+'S&amp;T'!X44+UMSL!X44+UMSa!X44</f>
        <v>41</v>
      </c>
      <c r="Y44" s="21">
        <f>MU!Y44+UMKC!Y44+'S&amp;T'!Y44+UMSL!Y44+UMSa!Y44</f>
        <v>37</v>
      </c>
      <c r="Z44" s="21">
        <f>MU!Z44+UMKC!Z44+'S&amp;T'!Z44+UMSL!Z44+UMSa!Z44</f>
        <v>33</v>
      </c>
      <c r="AA44" s="21">
        <f>MU!AA44+UMKC!AA44+'S&amp;T'!AA44+UMSL!AA44+UMSa!AA44</f>
        <v>25</v>
      </c>
      <c r="AB44" s="21">
        <f>MU!AB44+UMKC!AB44+'S&amp;T'!AB44+UMSL!AB44+UMSa!AB44</f>
        <v>31</v>
      </c>
      <c r="AC44" s="21">
        <f>MU!AC44+UMKC!AC44+'S&amp;T'!AC44+UMSL!AC44+UMSa!AC44</f>
        <v>30</v>
      </c>
      <c r="AD44" s="21">
        <f>MU!AD44+UMKC!AD44+'S&amp;T'!AD44+UMSL!AD44+UMSa!AD44</f>
        <v>27</v>
      </c>
      <c r="AE44" s="6"/>
    </row>
    <row r="45" spans="1:31" ht="13.5" customHeight="1" x14ac:dyDescent="0.2">
      <c r="A45" s="3"/>
      <c r="B45" s="9"/>
      <c r="C45" s="9"/>
      <c r="D45" s="9" t="s">
        <v>34</v>
      </c>
      <c r="X45" s="21">
        <f>MU!X45+UMKC!X45+'S&amp;T'!X45+UMSL!X45+UMSa!X45</f>
        <v>485</v>
      </c>
      <c r="Y45" s="21">
        <f>MU!Y45+UMKC!Y45+'S&amp;T'!Y45+UMSL!Y45+UMSa!Y45</f>
        <v>460</v>
      </c>
      <c r="Z45" s="21">
        <f>MU!Z45+UMKC!Z45+'S&amp;T'!Z45+UMSL!Z45+UMSa!Z45</f>
        <v>427</v>
      </c>
      <c r="AA45" s="21">
        <f>MU!AA45+UMKC!AA45+'S&amp;T'!AA45+UMSL!AA45+UMSa!AA45</f>
        <v>427</v>
      </c>
      <c r="AB45" s="21">
        <f>MU!AB45+UMKC!AB45+'S&amp;T'!AB45+UMSL!AB45+UMSa!AB45</f>
        <v>443</v>
      </c>
      <c r="AC45" s="21">
        <f>MU!AC45+UMKC!AC45+'S&amp;T'!AC45+UMSL!AC45+UMSa!AC45</f>
        <v>438</v>
      </c>
      <c r="AD45" s="21">
        <f>MU!AD45+UMKC!AD45+'S&amp;T'!AD45+UMSL!AD45+UMSa!AD45</f>
        <v>447</v>
      </c>
      <c r="AE45" s="6"/>
    </row>
    <row r="46" spans="1:31" ht="13.5" customHeight="1" x14ac:dyDescent="0.2">
      <c r="A46" s="3"/>
      <c r="B46" s="9"/>
      <c r="C46" s="9"/>
      <c r="D46" s="9" t="s">
        <v>35</v>
      </c>
      <c r="X46" s="21">
        <f>MU!X46+UMKC!X46+'S&amp;T'!X46+UMSL!X46+UMSa!X46</f>
        <v>1</v>
      </c>
      <c r="Y46" s="21">
        <f>MU!Y46+UMKC!Y46+'S&amp;T'!Y46+UMSL!Y46+UMSa!Y46</f>
        <v>0</v>
      </c>
      <c r="Z46" s="21">
        <f>MU!Z46+UMKC!Z46+'S&amp;T'!Z46+UMSL!Z46+UMSa!Z46</f>
        <v>0</v>
      </c>
      <c r="AA46" s="21">
        <f>MU!AA46+UMKC!AA46+'S&amp;T'!AA46+UMSL!AA46+UMSa!AA46</f>
        <v>0</v>
      </c>
      <c r="AB46" s="21">
        <f>MU!AB46+UMKC!AB46+'S&amp;T'!AB46+UMSL!AB46+UMSa!AB46</f>
        <v>0</v>
      </c>
      <c r="AC46" s="21">
        <f>MU!AC46+UMKC!AC46+'S&amp;T'!AC46+UMSL!AC46+UMSa!AC46</f>
        <v>0</v>
      </c>
      <c r="AD46" s="21">
        <f>MU!AD46+UMKC!AD46+'S&amp;T'!AD46+UMSL!AD46+UMSa!AD46</f>
        <v>0</v>
      </c>
      <c r="AE46" s="6"/>
    </row>
    <row r="47" spans="1:31" ht="13.5" customHeight="1" x14ac:dyDescent="0.2">
      <c r="A47" s="3"/>
      <c r="B47" s="9"/>
      <c r="C47" s="9"/>
      <c r="D47" s="9" t="s">
        <v>36</v>
      </c>
      <c r="X47" s="21">
        <f>MU!X47+UMKC!X47+'S&amp;T'!X47+UMSL!X47+UMSa!X47</f>
        <v>0</v>
      </c>
      <c r="Y47" s="21">
        <f>MU!Y47+UMKC!Y47+'S&amp;T'!Y47+UMSL!Y47+UMSa!Y47</f>
        <v>0</v>
      </c>
      <c r="Z47" s="21">
        <f>MU!Z47+UMKC!Z47+'S&amp;T'!Z47+UMSL!Z47+UMSa!Z47</f>
        <v>0</v>
      </c>
      <c r="AA47" s="21">
        <f>MU!AA47+UMKC!AA47+'S&amp;T'!AA47+UMSL!AA47+UMSa!AA47</f>
        <v>0</v>
      </c>
      <c r="AB47" s="21">
        <f>MU!AB47+UMKC!AB47+'S&amp;T'!AB47+UMSL!AB47+UMSa!AB47</f>
        <v>0</v>
      </c>
      <c r="AC47" s="21">
        <f>MU!AC47+UMKC!AC47+'S&amp;T'!AC47+UMSL!AC47+UMSa!AC47</f>
        <v>0</v>
      </c>
      <c r="AD47" s="21">
        <f>MU!AD47+UMKC!AD47+'S&amp;T'!AD47+UMSL!AD47+UMSa!AD47</f>
        <v>0</v>
      </c>
      <c r="AE47" s="6"/>
    </row>
    <row r="48" spans="1:31" ht="13.5" customHeight="1" x14ac:dyDescent="0.2">
      <c r="A48" s="3"/>
      <c r="B48" s="9"/>
      <c r="C48" s="9"/>
      <c r="D48" s="9" t="s">
        <v>39</v>
      </c>
      <c r="X48" s="23">
        <f>MU!X48+UMKC!X48+'S&amp;T'!X48+UMSL!X48+UMSa!X48</f>
        <v>0</v>
      </c>
      <c r="Y48" s="23">
        <f>MU!Y48+UMKC!Y48+'S&amp;T'!Y48+UMSL!Y48+UMSa!Y48</f>
        <v>0</v>
      </c>
      <c r="Z48" s="23">
        <f>MU!Z48+UMKC!Z48+'S&amp;T'!Z48+UMSL!Z48+UMSa!Z48</f>
        <v>0</v>
      </c>
      <c r="AA48" s="23">
        <f>MU!AA48+UMKC!AA48+'S&amp;T'!AA48+UMSL!AA48+UMSa!AA48</f>
        <v>0</v>
      </c>
      <c r="AB48" s="23">
        <f>MU!AB48+UMKC!AB48+'S&amp;T'!AB48+UMSL!AB48+UMSa!AB48</f>
        <v>0</v>
      </c>
      <c r="AC48" s="23">
        <f>MU!AC48+UMKC!AC48+'S&amp;T'!AC48+UMSL!AC48+UMSa!AC48</f>
        <v>0</v>
      </c>
      <c r="AD48" s="23">
        <f>MU!AD48+UMKC!AD48+'S&amp;T'!AD48+UMSL!AD48+UMSa!AD48</f>
        <v>0</v>
      </c>
      <c r="AE48" s="6"/>
    </row>
    <row r="49" spans="1:31" ht="13.5" customHeight="1" x14ac:dyDescent="0.2">
      <c r="A49" s="3"/>
      <c r="B49" s="9"/>
      <c r="C49" s="9"/>
      <c r="D49" s="24"/>
      <c r="X49" s="10">
        <f t="shared" ref="X49:AC49" si="23">SUM(X43:X48)</f>
        <v>530</v>
      </c>
      <c r="Y49" s="10">
        <f t="shared" si="23"/>
        <v>499</v>
      </c>
      <c r="Z49" s="10">
        <f t="shared" si="23"/>
        <v>463</v>
      </c>
      <c r="AA49" s="10">
        <f t="shared" si="23"/>
        <v>458</v>
      </c>
      <c r="AB49" s="10">
        <f t="shared" si="23"/>
        <v>478</v>
      </c>
      <c r="AC49" s="10">
        <f t="shared" si="23"/>
        <v>472</v>
      </c>
      <c r="AD49" s="10">
        <f t="shared" ref="AD49" si="24">SUM(AD43:AD48)</f>
        <v>475</v>
      </c>
      <c r="AE49" s="6"/>
    </row>
    <row r="50" spans="1:31" ht="13.5" customHeight="1" x14ac:dyDescent="0.2">
      <c r="A50" s="3"/>
      <c r="B50" s="9"/>
      <c r="C50" s="8" t="s">
        <v>41</v>
      </c>
      <c r="D50" s="9"/>
      <c r="X50" s="10"/>
      <c r="Y50" s="10"/>
      <c r="Z50" s="10"/>
      <c r="AA50" s="10"/>
      <c r="AB50" s="10"/>
      <c r="AC50" s="10"/>
      <c r="AD50" s="10"/>
      <c r="AE50" s="6"/>
    </row>
    <row r="51" spans="1:31" ht="13.5" customHeight="1" x14ac:dyDescent="0.2">
      <c r="A51" s="3"/>
      <c r="B51" s="9"/>
      <c r="C51" s="9"/>
      <c r="D51" s="9" t="s">
        <v>84</v>
      </c>
      <c r="X51" s="21">
        <f>MU!X51+UMKC!X51+'S&amp;T'!X51+UMSL!X51+UMSa!X51</f>
        <v>1387</v>
      </c>
      <c r="Y51" s="21">
        <f>MU!Y51+UMKC!Y51+'S&amp;T'!Y51+UMSL!Y51+UMSa!Y51</f>
        <v>1374</v>
      </c>
      <c r="Z51" s="21">
        <f>MU!Z51+UMKC!Z51+'S&amp;T'!Z51+UMSL!Z51+UMSa!Z51</f>
        <v>1345</v>
      </c>
      <c r="AA51" s="21">
        <f>MU!AA51+UMKC!AA51+'S&amp;T'!AA51+UMSL!AA51+UMSa!AA51</f>
        <v>1292</v>
      </c>
      <c r="AB51" s="21">
        <f>MU!AB51+UMKC!AB51+'S&amp;T'!AB51+UMSL!AB51+UMSa!AB51</f>
        <v>1276</v>
      </c>
      <c r="AC51" s="21">
        <f>MU!AC51+UMKC!AC51+'S&amp;T'!AC51+UMSL!AC51+UMSa!AC51</f>
        <v>1260</v>
      </c>
      <c r="AD51" s="21">
        <f>MU!AD51+UMKC!AD51+'S&amp;T'!AD51+UMSL!AD51+UMSa!AD51</f>
        <v>1005</v>
      </c>
      <c r="AE51" s="6"/>
    </row>
    <row r="52" spans="1:31" ht="13.5" customHeight="1" x14ac:dyDescent="0.2">
      <c r="A52" s="3"/>
      <c r="B52" s="9"/>
      <c r="C52" s="9"/>
      <c r="D52" s="9" t="s">
        <v>85</v>
      </c>
      <c r="X52" s="23">
        <f>MU!X52+UMKC!X52+'S&amp;T'!X52+UMSL!X52+UMSa!X52</f>
        <v>701</v>
      </c>
      <c r="Y52" s="23">
        <f>MU!Y52+UMKC!Y52+'S&amp;T'!Y52+UMSL!Y52+UMSa!Y52</f>
        <v>697</v>
      </c>
      <c r="Z52" s="23">
        <f>MU!Z52+UMKC!Z52+'S&amp;T'!Z52+UMSL!Z52+UMSa!Z52</f>
        <v>688</v>
      </c>
      <c r="AA52" s="23">
        <f>MU!AA52+UMKC!AA52+'S&amp;T'!AA52+UMSL!AA52+UMSa!AA52</f>
        <v>671</v>
      </c>
      <c r="AB52" s="23">
        <f>MU!AB52+UMKC!AB52+'S&amp;T'!AB52+UMSL!AB52+UMSa!AB52</f>
        <v>689</v>
      </c>
      <c r="AC52" s="23">
        <f>MU!AC52+UMKC!AC52+'S&amp;T'!AC52+UMSL!AC52+UMSa!AC52</f>
        <v>682</v>
      </c>
      <c r="AD52" s="23">
        <f>MU!AD52+UMKC!AD52+'S&amp;T'!AD52+UMSL!AD52+UMSa!AD52</f>
        <v>512</v>
      </c>
      <c r="AE52" s="6"/>
    </row>
    <row r="53" spans="1:31" ht="13.5" customHeight="1" x14ac:dyDescent="0.2">
      <c r="A53" s="3"/>
      <c r="B53" s="9"/>
      <c r="C53" s="9"/>
      <c r="D53" s="24"/>
      <c r="X53" s="10">
        <f t="shared" ref="X53:AC53" si="25">SUM(X51:X52)</f>
        <v>2088</v>
      </c>
      <c r="Y53" s="10">
        <f t="shared" si="25"/>
        <v>2071</v>
      </c>
      <c r="Z53" s="10">
        <f t="shared" si="25"/>
        <v>2033</v>
      </c>
      <c r="AA53" s="10">
        <f t="shared" si="25"/>
        <v>1963</v>
      </c>
      <c r="AB53" s="10">
        <f t="shared" si="25"/>
        <v>1965</v>
      </c>
      <c r="AC53" s="10">
        <f t="shared" si="25"/>
        <v>1942</v>
      </c>
      <c r="AD53" s="10">
        <f t="shared" ref="AD53" si="26">SUM(AD51:AD52)</f>
        <v>1517</v>
      </c>
      <c r="AE53" s="6"/>
    </row>
    <row r="54" spans="1:31" ht="13.5" customHeight="1" x14ac:dyDescent="0.2">
      <c r="A54" s="3"/>
      <c r="B54" s="9"/>
      <c r="C54" s="8" t="s">
        <v>81</v>
      </c>
      <c r="D54" s="9"/>
      <c r="X54" s="10"/>
      <c r="Y54" s="10"/>
      <c r="Z54" s="10"/>
      <c r="AA54" s="10"/>
      <c r="AB54" s="10"/>
      <c r="AC54" s="10"/>
      <c r="AD54" s="10"/>
      <c r="AE54" s="6"/>
    </row>
    <row r="55" spans="1:31" ht="13.5" customHeight="1" x14ac:dyDescent="0.2">
      <c r="A55" s="3"/>
      <c r="B55" s="9"/>
      <c r="C55" s="9"/>
      <c r="D55" s="9" t="s">
        <v>82</v>
      </c>
      <c r="X55" s="21">
        <f>MU!X55+UMKC!X55+'S&amp;T'!X55+UMSL!X55+UMSa!X55</f>
        <v>88</v>
      </c>
      <c r="Y55" s="21">
        <f>MU!Y55+UMKC!Y55+'S&amp;T'!Y55+UMSL!Y55+UMSa!Y55</f>
        <v>87</v>
      </c>
      <c r="Z55" s="21">
        <f>MU!Z55+UMKC!Z55+'S&amp;T'!Z55+UMSL!Z55+UMSa!Z55</f>
        <v>97</v>
      </c>
      <c r="AA55" s="21">
        <f>MU!AA55+UMKC!AA55+'S&amp;T'!AA55+UMSL!AA55+UMSa!AA55</f>
        <v>94</v>
      </c>
      <c r="AB55" s="21">
        <f>MU!AB55+UMKC!AB55+'S&amp;T'!AB55+UMSL!AB55+UMSa!AB55</f>
        <v>87</v>
      </c>
      <c r="AC55" s="21">
        <f>MU!AC55+UMKC!AC55+'S&amp;T'!AC55+UMSL!AC55+UMSa!AC55</f>
        <v>88</v>
      </c>
      <c r="AD55" s="21">
        <f>MU!AD55+UMKC!AD55+'S&amp;T'!AD55+UMSL!AD55+UMSa!AD55</f>
        <v>89</v>
      </c>
      <c r="AE55" s="6"/>
    </row>
    <row r="56" spans="1:31" ht="13.5" customHeight="1" x14ac:dyDescent="0.2">
      <c r="A56" s="3"/>
      <c r="B56" s="9"/>
      <c r="C56" s="9"/>
      <c r="D56" s="9" t="s">
        <v>44</v>
      </c>
      <c r="X56" s="21">
        <f>MU!X56+UMKC!X56+'S&amp;T'!X56+UMSL!X56+UMSa!X56</f>
        <v>56</v>
      </c>
      <c r="Y56" s="21">
        <f>MU!Y56+UMKC!Y56+'S&amp;T'!Y56+UMSL!Y56+UMSa!Y56</f>
        <v>58</v>
      </c>
      <c r="Z56" s="21">
        <f>MU!Z56+UMKC!Z56+'S&amp;T'!Z56+UMSL!Z56+UMSa!Z56</f>
        <v>60</v>
      </c>
      <c r="AA56" s="21">
        <f>MU!AA56+UMKC!AA56+'S&amp;T'!AA56+UMSL!AA56+UMSa!AA56</f>
        <v>58</v>
      </c>
      <c r="AB56" s="21">
        <f>MU!AB56+UMKC!AB56+'S&amp;T'!AB56+UMSL!AB56+UMSa!AB56</f>
        <v>56</v>
      </c>
      <c r="AC56" s="21">
        <f>MU!AC56+UMKC!AC56+'S&amp;T'!AC56+UMSL!AC56+UMSa!AC56</f>
        <v>59</v>
      </c>
      <c r="AD56" s="21">
        <f>MU!AD56+UMKC!AD56+'S&amp;T'!AD56+UMSL!AD56+UMSa!AD56</f>
        <v>51</v>
      </c>
      <c r="AE56" s="6"/>
    </row>
    <row r="57" spans="1:31" ht="13.5" customHeight="1" x14ac:dyDescent="0.2">
      <c r="A57" s="3"/>
      <c r="B57" s="9"/>
      <c r="C57" s="9"/>
      <c r="D57" s="9" t="s">
        <v>47</v>
      </c>
      <c r="X57" s="21">
        <f>MU!X57+UMKC!X57+'S&amp;T'!X57+UMSL!X57+UMSa!X57</f>
        <v>5</v>
      </c>
      <c r="Y57" s="21">
        <f>MU!Y57+UMKC!Y57+'S&amp;T'!Y57+UMSL!Y57+UMSa!Y57</f>
        <v>5</v>
      </c>
      <c r="Z57" s="21">
        <f>MU!Z57+UMKC!Z57+'S&amp;T'!Z57+UMSL!Z57+UMSa!Z57</f>
        <v>5</v>
      </c>
      <c r="AA57" s="21">
        <f>MU!AA57+UMKC!AA57+'S&amp;T'!AA57+UMSL!AA57+UMSa!AA57</f>
        <v>4</v>
      </c>
      <c r="AB57" s="21">
        <f>MU!AB57+UMKC!AB57+'S&amp;T'!AB57+UMSL!AB57+UMSa!AB57</f>
        <v>6</v>
      </c>
      <c r="AC57" s="21">
        <f>MU!AC57+UMKC!AC57+'S&amp;T'!AC57+UMSL!AC57+UMSa!AC57</f>
        <v>6</v>
      </c>
      <c r="AD57" s="21">
        <f>MU!AD57+UMKC!AD57+'S&amp;T'!AD57+UMSL!AD57+UMSa!AD57</f>
        <v>3</v>
      </c>
      <c r="AE57" s="6"/>
    </row>
    <row r="58" spans="1:31" ht="13.5" customHeight="1" x14ac:dyDescent="0.2">
      <c r="A58" s="3"/>
      <c r="B58" s="9"/>
      <c r="C58" s="9"/>
      <c r="D58" s="9" t="s">
        <v>45</v>
      </c>
      <c r="X58" s="21">
        <f>MU!X58+UMKC!X58+'S&amp;T'!X58+UMSL!X58+UMSa!X58</f>
        <v>287</v>
      </c>
      <c r="Y58" s="21">
        <f>MU!Y58+UMKC!Y58+'S&amp;T'!Y58+UMSL!Y58+UMSa!Y58</f>
        <v>297</v>
      </c>
      <c r="Z58" s="21">
        <f>MU!Z58+UMKC!Z58+'S&amp;T'!Z58+UMSL!Z58+UMSa!Z58</f>
        <v>302</v>
      </c>
      <c r="AA58" s="21">
        <f>MU!AA58+UMKC!AA58+'S&amp;T'!AA58+UMSL!AA58+UMSa!AA58</f>
        <v>304</v>
      </c>
      <c r="AB58" s="21">
        <f>MU!AB58+UMKC!AB58+'S&amp;T'!AB58+UMSL!AB58+UMSa!AB58</f>
        <v>318</v>
      </c>
      <c r="AC58" s="21">
        <f>MU!AC58+UMKC!AC58+'S&amp;T'!AC58+UMSL!AC58+UMSa!AC58</f>
        <v>323</v>
      </c>
      <c r="AD58" s="21">
        <f>MU!AD58+UMKC!AD58+'S&amp;T'!AD58+UMSL!AD58+UMSa!AD58</f>
        <v>252</v>
      </c>
      <c r="AE58" s="6"/>
    </row>
    <row r="59" spans="1:31" ht="13.5" customHeight="1" x14ac:dyDescent="0.2">
      <c r="A59" s="3"/>
      <c r="B59" s="9"/>
      <c r="C59" s="9"/>
      <c r="D59" s="9" t="s">
        <v>43</v>
      </c>
      <c r="X59" s="21">
        <f>MU!X59+UMKC!X59+'S&amp;T'!X59+UMSL!X59+UMSa!X59</f>
        <v>92</v>
      </c>
      <c r="Y59" s="21">
        <f>MU!Y59+UMKC!Y59+'S&amp;T'!Y59+UMSL!Y59+UMSa!Y59</f>
        <v>91</v>
      </c>
      <c r="Z59" s="21">
        <f>MU!Z59+UMKC!Z59+'S&amp;T'!Z59+UMSL!Z59+UMSa!Z59</f>
        <v>90</v>
      </c>
      <c r="AA59" s="21">
        <f>MU!AA59+UMKC!AA59+'S&amp;T'!AA59+UMSL!AA59+UMSa!AA59</f>
        <v>94</v>
      </c>
      <c r="AB59" s="21">
        <f>MU!AB59+UMKC!AB59+'S&amp;T'!AB59+UMSL!AB59+UMSa!AB59</f>
        <v>86</v>
      </c>
      <c r="AC59" s="21">
        <f>MU!AC59+UMKC!AC59+'S&amp;T'!AC59+UMSL!AC59+UMSa!AC59</f>
        <v>92</v>
      </c>
      <c r="AD59" s="21">
        <f>MU!AD59+UMKC!AD59+'S&amp;T'!AD59+UMSL!AD59+UMSa!AD59</f>
        <v>67</v>
      </c>
      <c r="AE59" s="6"/>
    </row>
    <row r="60" spans="1:31" ht="13.5" customHeight="1" x14ac:dyDescent="0.2">
      <c r="A60" s="3"/>
      <c r="B60" s="9"/>
      <c r="C60" s="9"/>
      <c r="D60" s="9" t="s">
        <v>46</v>
      </c>
      <c r="X60" s="21">
        <f>MU!X60+UMKC!X60+'S&amp;T'!X60+UMSL!X60+UMSa!X60</f>
        <v>4</v>
      </c>
      <c r="Y60" s="21">
        <f>MU!Y60+UMKC!Y60+'S&amp;T'!Y60+UMSL!Y60+UMSa!Y60</f>
        <v>4</v>
      </c>
      <c r="Z60" s="21">
        <f>MU!Z60+UMKC!Z60+'S&amp;T'!Z60+UMSL!Z60+UMSa!Z60</f>
        <v>3</v>
      </c>
      <c r="AA60" s="21">
        <f>MU!AA60+UMKC!AA60+'S&amp;T'!AA60+UMSL!AA60+UMSa!AA60</f>
        <v>3</v>
      </c>
      <c r="AB60" s="21">
        <f>MU!AB60+UMKC!AB60+'S&amp;T'!AB60+UMSL!AB60+UMSa!AB60</f>
        <v>3</v>
      </c>
      <c r="AC60" s="21">
        <f>MU!AC60+UMKC!AC60+'S&amp;T'!AC60+UMSL!AC60+UMSa!AC60</f>
        <v>3</v>
      </c>
      <c r="AD60" s="21">
        <f>MU!AD60+UMKC!AD60+'S&amp;T'!AD60+UMSL!AD60+UMSa!AD60</f>
        <v>3</v>
      </c>
      <c r="AE60" s="6"/>
    </row>
    <row r="61" spans="1:31" ht="13.5" customHeight="1" x14ac:dyDescent="0.2">
      <c r="A61" s="3"/>
      <c r="B61" s="9"/>
      <c r="C61" s="9"/>
      <c r="D61" s="9" t="s">
        <v>42</v>
      </c>
      <c r="X61" s="21">
        <f>MU!X61+UMKC!X61+'S&amp;T'!X61+UMSL!X61+UMSa!X61</f>
        <v>1526</v>
      </c>
      <c r="Y61" s="21">
        <f>MU!Y61+UMKC!Y61+'S&amp;T'!Y61+UMSL!Y61+UMSa!Y61</f>
        <v>1492</v>
      </c>
      <c r="Z61" s="21">
        <f>MU!Z61+UMKC!Z61+'S&amp;T'!Z61+UMSL!Z61+UMSa!Z61</f>
        <v>1442</v>
      </c>
      <c r="AA61" s="21">
        <f>MU!AA61+UMKC!AA61+'S&amp;T'!AA61+UMSL!AA61+UMSa!AA61</f>
        <v>1379</v>
      </c>
      <c r="AB61" s="21">
        <f>MU!AB61+UMKC!AB61+'S&amp;T'!AB61+UMSL!AB61+UMSa!AB61</f>
        <v>1376</v>
      </c>
      <c r="AC61" s="21">
        <f>MU!AC61+UMKC!AC61+'S&amp;T'!AC61+UMSL!AC61+UMSa!AC61</f>
        <v>1334</v>
      </c>
      <c r="AD61" s="21">
        <f>MU!AD61+UMKC!AD61+'S&amp;T'!AD61+UMSL!AD61+UMSa!AD61</f>
        <v>1021</v>
      </c>
      <c r="AE61" s="6"/>
    </row>
    <row r="62" spans="1:31" ht="13.5" customHeight="1" x14ac:dyDescent="0.2">
      <c r="A62" s="3"/>
      <c r="B62" s="9"/>
      <c r="C62" s="9"/>
      <c r="D62" s="9" t="s">
        <v>83</v>
      </c>
      <c r="X62" s="21">
        <f>MU!X62+UMKC!X62+'S&amp;T'!X62+UMSL!X62+UMSa!X62</f>
        <v>8</v>
      </c>
      <c r="Y62" s="21">
        <f>MU!Y62+UMKC!Y62+'S&amp;T'!Y62+UMSL!Y62+UMSa!Y62</f>
        <v>8</v>
      </c>
      <c r="Z62" s="21">
        <f>MU!Z62+UMKC!Z62+'S&amp;T'!Z62+UMSL!Z62+UMSa!Z62</f>
        <v>7</v>
      </c>
      <c r="AA62" s="21">
        <f>MU!AA62+UMKC!AA62+'S&amp;T'!AA62+UMSL!AA62+UMSa!AA62</f>
        <v>6</v>
      </c>
      <c r="AB62" s="21">
        <f>MU!AB62+UMKC!AB62+'S&amp;T'!AB62+UMSL!AB62+UMSa!AB62</f>
        <v>9</v>
      </c>
      <c r="AC62" s="21">
        <f>MU!AC62+UMKC!AC62+'S&amp;T'!AC62+UMSL!AC62+UMSa!AC62</f>
        <v>10</v>
      </c>
      <c r="AD62" s="21">
        <f>MU!AD62+UMKC!AD62+'S&amp;T'!AD62+UMSL!AD62+UMSa!AD62</f>
        <v>11</v>
      </c>
      <c r="AE62" s="6"/>
    </row>
    <row r="63" spans="1:31" ht="13.5" customHeight="1" x14ac:dyDescent="0.2">
      <c r="A63" s="3"/>
      <c r="B63" s="9"/>
      <c r="C63" s="9"/>
      <c r="D63" s="9" t="s">
        <v>48</v>
      </c>
      <c r="X63" s="23">
        <f>MU!X63+UMKC!X63+'S&amp;T'!X63+UMSL!X63+UMSa!X63</f>
        <v>22</v>
      </c>
      <c r="Y63" s="23">
        <f>MU!Y63+UMKC!Y63+'S&amp;T'!Y63+UMSL!Y63+UMSa!Y63</f>
        <v>29</v>
      </c>
      <c r="Z63" s="23">
        <f>MU!Z63+UMKC!Z63+'S&amp;T'!Z63+UMSL!Z63+UMSa!Z63</f>
        <v>27</v>
      </c>
      <c r="AA63" s="23">
        <f>MU!AA63+UMKC!AA63+'S&amp;T'!AA63+UMSL!AA63+UMSa!AA63</f>
        <v>21</v>
      </c>
      <c r="AB63" s="23">
        <f>MU!AB63+UMKC!AB63+'S&amp;T'!AB63+UMSL!AB63+UMSa!AB63</f>
        <v>24</v>
      </c>
      <c r="AC63" s="23">
        <f>MU!AC63+UMKC!AC63+'S&amp;T'!AC63+UMSL!AC63+UMSa!AC63</f>
        <v>27</v>
      </c>
      <c r="AD63" s="23">
        <f>MU!AD63+UMKC!AD63+'S&amp;T'!AD63+UMSL!AD63+UMSa!AD63</f>
        <v>20</v>
      </c>
      <c r="AE63" s="6"/>
    </row>
    <row r="64" spans="1:31" ht="13.5" customHeight="1" x14ac:dyDescent="0.2">
      <c r="A64" s="3"/>
      <c r="B64" s="9"/>
      <c r="C64" s="9"/>
      <c r="D64" s="24"/>
      <c r="X64" s="10">
        <f t="shared" ref="X64:AC64" si="27">SUM(X55:X63)</f>
        <v>2088</v>
      </c>
      <c r="Y64" s="10">
        <f t="shared" si="27"/>
        <v>2071</v>
      </c>
      <c r="Z64" s="10">
        <f t="shared" si="27"/>
        <v>2033</v>
      </c>
      <c r="AA64" s="10">
        <f t="shared" si="27"/>
        <v>1963</v>
      </c>
      <c r="AB64" s="10">
        <f t="shared" si="27"/>
        <v>1965</v>
      </c>
      <c r="AC64" s="10">
        <f t="shared" si="27"/>
        <v>1942</v>
      </c>
      <c r="AD64" s="10">
        <f t="shared" ref="AD64" si="28">SUM(AD55:AD63)</f>
        <v>1517</v>
      </c>
      <c r="AE64" s="6"/>
    </row>
    <row r="65" spans="1:31" ht="13.5" customHeight="1" x14ac:dyDescent="0.2">
      <c r="A65" s="3"/>
      <c r="B65" s="9"/>
      <c r="C65" s="8" t="s">
        <v>49</v>
      </c>
      <c r="D65" s="8"/>
      <c r="X65" s="10"/>
      <c r="Y65" s="10"/>
      <c r="Z65" s="10"/>
      <c r="AA65" s="10"/>
      <c r="AB65" s="10"/>
      <c r="AC65" s="10"/>
      <c r="AD65" s="10"/>
      <c r="AE65" s="6"/>
    </row>
    <row r="66" spans="1:31" ht="13.5" customHeight="1" x14ac:dyDescent="0.2">
      <c r="A66" s="3"/>
      <c r="B66" s="9"/>
      <c r="D66" s="1" t="s">
        <v>28</v>
      </c>
      <c r="X66" s="21">
        <f>MU!X66+UMKC!X66+'S&amp;T'!X66+UMSL!X66+UMSa!X66</f>
        <v>1875</v>
      </c>
      <c r="Y66" s="21">
        <f>MU!Y66+UMKC!Y66+'S&amp;T'!Y66+UMSL!Y66+UMSa!Y66</f>
        <v>1863</v>
      </c>
      <c r="Z66" s="21">
        <f>MU!Z66+UMKC!Z66+'S&amp;T'!Z66+UMSL!Z66+UMSa!Z66</f>
        <v>1906</v>
      </c>
      <c r="AA66" s="21">
        <f>MU!AA66+UMKC!AA66+'S&amp;T'!AA66+UMSL!AA66+UMSa!AA66</f>
        <v>1981</v>
      </c>
      <c r="AB66" s="21">
        <f>MU!AB66+UMKC!AB66+'S&amp;T'!AB66+UMSL!AB66+UMSa!AB66</f>
        <v>1878</v>
      </c>
      <c r="AC66" s="21">
        <f>MU!AC66+UMKC!AC66+'S&amp;T'!AC66+UMSL!AC66+UMSa!AC66</f>
        <v>1848</v>
      </c>
      <c r="AD66" s="21">
        <f>MU!AD66+UMKC!AD66+'S&amp;T'!AD66+UMSL!AD66+UMSa!AD66</f>
        <v>1750</v>
      </c>
      <c r="AE66" s="6"/>
    </row>
    <row r="67" spans="1:31" ht="13.5" customHeight="1" x14ac:dyDescent="0.2">
      <c r="A67" s="3"/>
      <c r="B67" s="9"/>
      <c r="D67" s="1" t="s">
        <v>29</v>
      </c>
      <c r="X67" s="21">
        <f>MU!X67+UMKC!X67+'S&amp;T'!X67+UMSL!X67+UMSa!X67</f>
        <v>49</v>
      </c>
      <c r="Y67" s="21">
        <f>MU!Y67+UMKC!Y67+'S&amp;T'!Y67+UMSL!Y67+UMSa!Y67</f>
        <v>41</v>
      </c>
      <c r="Z67" s="21">
        <f>MU!Z67+UMKC!Z67+'S&amp;T'!Z67+UMSL!Z67+UMSa!Z67</f>
        <v>43</v>
      </c>
      <c r="AA67" s="21">
        <f>MU!AA67+UMKC!AA67+'S&amp;T'!AA67+UMSL!AA67+UMSa!AA67</f>
        <v>53</v>
      </c>
      <c r="AB67" s="21">
        <f>MU!AB67+UMKC!AB67+'S&amp;T'!AB67+UMSL!AB67+UMSa!AB67</f>
        <v>47</v>
      </c>
      <c r="AC67" s="21">
        <f>MU!AC67+UMKC!AC67+'S&amp;T'!AC67+UMSL!AC67+UMSa!AC67</f>
        <v>55</v>
      </c>
      <c r="AD67" s="21">
        <f>MU!AD67+UMKC!AD67+'S&amp;T'!AD67+UMSL!AD67+UMSa!AD67</f>
        <v>41</v>
      </c>
      <c r="AE67" s="6"/>
    </row>
    <row r="68" spans="1:31" ht="13.5" customHeight="1" x14ac:dyDescent="0.2">
      <c r="A68" s="3"/>
      <c r="B68" s="9"/>
      <c r="D68" s="1" t="s">
        <v>30</v>
      </c>
      <c r="X68" s="23">
        <f>MU!X68+UMKC!X68+'S&amp;T'!X68+UMSL!X68+UMSa!X68</f>
        <v>88</v>
      </c>
      <c r="Y68" s="23">
        <f>MU!Y68+UMKC!Y68+'S&amp;T'!Y68+UMSL!Y68+UMSa!Y68</f>
        <v>52</v>
      </c>
      <c r="Z68" s="23">
        <f>MU!Z68+UMKC!Z68+'S&amp;T'!Z68+UMSL!Z68+UMSa!Z68</f>
        <v>47</v>
      </c>
      <c r="AA68" s="23">
        <f>MU!AA68+UMKC!AA68+'S&amp;T'!AA68+UMSL!AA68+UMSa!AA68</f>
        <v>53</v>
      </c>
      <c r="AB68" s="23">
        <f>MU!AB68+UMKC!AB68+'S&amp;T'!AB68+UMSL!AB68+UMSa!AB68</f>
        <v>58</v>
      </c>
      <c r="AC68" s="23">
        <f>MU!AC68+UMKC!AC68+'S&amp;T'!AC68+UMSL!AC68+UMSa!AC68</f>
        <v>65</v>
      </c>
      <c r="AD68" s="23">
        <f>MU!AD68+UMKC!AD68+'S&amp;T'!AD68+UMSL!AD68+UMSa!AD68</f>
        <v>66</v>
      </c>
      <c r="AE68" s="6"/>
    </row>
    <row r="69" spans="1:31" ht="13.5" customHeight="1" x14ac:dyDescent="0.2">
      <c r="A69" s="3"/>
      <c r="B69" s="9"/>
      <c r="C69" s="9"/>
      <c r="D69" s="9"/>
      <c r="X69" s="30">
        <f t="shared" ref="X69:AC69" si="29">SUM(X66:X68)</f>
        <v>2012</v>
      </c>
      <c r="Y69" s="30">
        <f t="shared" si="29"/>
        <v>1956</v>
      </c>
      <c r="Z69" s="30">
        <f t="shared" si="29"/>
        <v>1996</v>
      </c>
      <c r="AA69" s="30">
        <f t="shared" si="29"/>
        <v>2087</v>
      </c>
      <c r="AB69" s="30">
        <f t="shared" si="29"/>
        <v>1983</v>
      </c>
      <c r="AC69" s="30">
        <f t="shared" si="29"/>
        <v>1968</v>
      </c>
      <c r="AD69" s="30">
        <f t="shared" ref="AD69" si="30">SUM(AD66:AD68)</f>
        <v>1857</v>
      </c>
      <c r="AE69" s="22"/>
    </row>
    <row r="70" spans="1:31" ht="13.5" customHeight="1" x14ac:dyDescent="0.2">
      <c r="A70" s="3"/>
      <c r="B70" s="9"/>
      <c r="C70" s="9"/>
      <c r="D70" s="24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6"/>
    </row>
    <row r="71" spans="1:31" ht="13.5" customHeight="1" x14ac:dyDescent="0.2">
      <c r="A71" s="3"/>
      <c r="B71" s="9"/>
      <c r="C71" s="9"/>
      <c r="D71" s="9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6"/>
    </row>
    <row r="72" spans="1:31" ht="13.5" customHeight="1" x14ac:dyDescent="0.2">
      <c r="A72" s="3"/>
      <c r="B72" s="4"/>
      <c r="C72" s="4"/>
      <c r="D72" s="4"/>
      <c r="E72" s="14" t="s">
        <v>3</v>
      </c>
      <c r="F72" s="14" t="s">
        <v>4</v>
      </c>
      <c r="G72" s="14" t="s">
        <v>5</v>
      </c>
      <c r="H72" s="14" t="s">
        <v>6</v>
      </c>
      <c r="I72" s="14" t="s">
        <v>7</v>
      </c>
      <c r="J72" s="14" t="s">
        <v>8</v>
      </c>
      <c r="K72" s="14" t="s">
        <v>9</v>
      </c>
      <c r="L72" s="14" t="s">
        <v>10</v>
      </c>
      <c r="M72" s="14" t="s">
        <v>11</v>
      </c>
      <c r="N72" s="14" t="s">
        <v>12</v>
      </c>
      <c r="O72" s="14" t="s">
        <v>13</v>
      </c>
      <c r="P72" s="14" t="s">
        <v>14</v>
      </c>
      <c r="Q72" s="14" t="s">
        <v>15</v>
      </c>
      <c r="R72" s="14" t="s">
        <v>16</v>
      </c>
      <c r="S72" s="14" t="s">
        <v>17</v>
      </c>
      <c r="T72" s="14" t="s">
        <v>18</v>
      </c>
      <c r="U72" s="14" t="s">
        <v>19</v>
      </c>
      <c r="V72" s="14" t="s">
        <v>20</v>
      </c>
      <c r="W72" s="14" t="s">
        <v>21</v>
      </c>
      <c r="X72" s="14" t="s">
        <v>22</v>
      </c>
      <c r="Y72" s="14" t="s">
        <v>23</v>
      </c>
      <c r="Z72" s="14" t="s">
        <v>94</v>
      </c>
      <c r="AA72" s="14" t="s">
        <v>96</v>
      </c>
      <c r="AB72" s="14" t="s">
        <v>97</v>
      </c>
      <c r="AC72" s="14" t="s">
        <v>98</v>
      </c>
      <c r="AD72" s="14" t="s">
        <v>99</v>
      </c>
      <c r="AE72" s="6"/>
    </row>
    <row r="73" spans="1:31" ht="13.5" customHeight="1" x14ac:dyDescent="0.2">
      <c r="A73" s="3"/>
      <c r="B73" s="9"/>
      <c r="C73" s="9"/>
      <c r="D73" s="9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6"/>
    </row>
    <row r="74" spans="1:31" ht="13.5" customHeight="1" x14ac:dyDescent="0.2">
      <c r="A74" s="3"/>
      <c r="B74" s="77" t="s">
        <v>50</v>
      </c>
      <c r="C74" s="82"/>
      <c r="D74" s="82"/>
      <c r="E74" s="84"/>
      <c r="F74" s="84"/>
      <c r="G74" s="84"/>
      <c r="H74" s="84"/>
      <c r="I74" s="84"/>
      <c r="J74" s="84"/>
      <c r="K74" s="85"/>
      <c r="L74" s="85"/>
      <c r="M74" s="85"/>
      <c r="N74" s="85"/>
      <c r="O74" s="85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6"/>
    </row>
    <row r="75" spans="1:31" ht="13.5" customHeight="1" x14ac:dyDescent="0.2">
      <c r="A75" s="3"/>
      <c r="B75" s="9"/>
      <c r="C75" s="9"/>
      <c r="D75" s="9" t="s">
        <v>86</v>
      </c>
      <c r="X75" s="18">
        <f t="shared" ref="X75:AC75" si="31">X91</f>
        <v>13710</v>
      </c>
      <c r="Y75" s="18">
        <f t="shared" si="31"/>
        <v>13752</v>
      </c>
      <c r="Z75" s="18">
        <f t="shared" si="31"/>
        <v>13821</v>
      </c>
      <c r="AA75" s="18">
        <f t="shared" si="31"/>
        <v>13832</v>
      </c>
      <c r="AB75" s="18">
        <f t="shared" si="31"/>
        <v>13793</v>
      </c>
      <c r="AC75" s="18">
        <f t="shared" si="31"/>
        <v>13507</v>
      </c>
      <c r="AD75" s="18">
        <f t="shared" ref="AD75" si="32">AD91</f>
        <v>13550</v>
      </c>
      <c r="AE75" s="6"/>
    </row>
    <row r="76" spans="1:31" ht="13.5" customHeight="1" x14ac:dyDescent="0.2">
      <c r="A76" s="3"/>
      <c r="B76" s="9"/>
      <c r="C76" s="9"/>
      <c r="D76" s="9" t="s">
        <v>88</v>
      </c>
      <c r="X76" s="32">
        <f t="shared" ref="X76:AC76" si="33">X105</f>
        <v>4527</v>
      </c>
      <c r="Y76" s="32">
        <f t="shared" si="33"/>
        <v>4400</v>
      </c>
      <c r="Z76" s="32">
        <f t="shared" si="33"/>
        <v>3965</v>
      </c>
      <c r="AA76" s="32">
        <f t="shared" si="33"/>
        <v>3937</v>
      </c>
      <c r="AB76" s="32">
        <f t="shared" si="33"/>
        <v>4160</v>
      </c>
      <c r="AC76" s="32">
        <f t="shared" si="33"/>
        <v>4404</v>
      </c>
      <c r="AD76" s="32">
        <f t="shared" ref="AD76" si="34">AD105</f>
        <v>4731</v>
      </c>
      <c r="AE76" s="6"/>
    </row>
    <row r="77" spans="1:31" ht="13.5" customHeight="1" x14ac:dyDescent="0.2">
      <c r="A77" s="3"/>
      <c r="B77" s="9"/>
      <c r="C77" s="9"/>
      <c r="D77" s="24"/>
      <c r="X77" s="18">
        <f t="shared" ref="X77:AC77" si="35">SUM(X75:X76)</f>
        <v>18237</v>
      </c>
      <c r="Y77" s="18">
        <f t="shared" si="35"/>
        <v>18152</v>
      </c>
      <c r="Z77" s="18">
        <f t="shared" si="35"/>
        <v>17786</v>
      </c>
      <c r="AA77" s="18">
        <f t="shared" si="35"/>
        <v>17769</v>
      </c>
      <c r="AB77" s="18">
        <f t="shared" si="35"/>
        <v>17953</v>
      </c>
      <c r="AC77" s="18">
        <f t="shared" si="35"/>
        <v>17911</v>
      </c>
      <c r="AD77" s="18">
        <f t="shared" ref="AD77" si="36">SUM(AD75:AD76)</f>
        <v>18281</v>
      </c>
      <c r="AE77" s="6"/>
    </row>
    <row r="78" spans="1:31" ht="13.5" customHeight="1" x14ac:dyDescent="0.2">
      <c r="A78" s="3"/>
      <c r="B78" s="9"/>
      <c r="C78" s="8" t="s">
        <v>51</v>
      </c>
      <c r="D78" s="8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6"/>
    </row>
    <row r="79" spans="1:31" ht="13.5" customHeight="1" x14ac:dyDescent="0.2">
      <c r="A79" s="3"/>
      <c r="B79" s="9"/>
      <c r="C79" s="9"/>
      <c r="D79" s="1" t="s">
        <v>52</v>
      </c>
      <c r="U79" s="18"/>
      <c r="V79" s="18"/>
      <c r="W79" s="18"/>
      <c r="X79" s="21">
        <f>MU!X79+UMKC!X79+'S&amp;T'!X79+UMSL!X79+UMSa!X79</f>
        <v>246</v>
      </c>
      <c r="Y79" s="21">
        <f>MU!Y79+UMKC!Y79+'S&amp;T'!Y79+UMSL!Y79+UMSa!Y79</f>
        <v>253</v>
      </c>
      <c r="Z79" s="21">
        <f>MU!Z79+UMKC!Z79+'S&amp;T'!Z79+UMSL!Z79+UMSa!Z79</f>
        <v>144</v>
      </c>
      <c r="AA79" s="21">
        <f>MU!AA79+UMKC!AA79+'S&amp;T'!AA79+UMSL!AA79+UMSa!AA79</f>
        <v>135</v>
      </c>
      <c r="AB79" s="21">
        <f>MU!AB79+UMKC!AB79+'S&amp;T'!AB79+UMSL!AB79+UMSa!AB79</f>
        <v>137</v>
      </c>
      <c r="AC79" s="21">
        <f>MU!AC79+UMKC!AC79+'S&amp;T'!AC79+UMSL!AC79+UMSa!AC79</f>
        <v>130</v>
      </c>
      <c r="AD79" s="21">
        <f>MU!AD79+UMKC!AD79+'S&amp;T'!AD79+UMSL!AD79+UMSa!AD79</f>
        <v>128</v>
      </c>
      <c r="AE79" s="6"/>
    </row>
    <row r="80" spans="1:31" ht="13.5" customHeight="1" x14ac:dyDescent="0.2">
      <c r="A80" s="3"/>
      <c r="B80" s="9"/>
      <c r="C80" s="9"/>
      <c r="D80" s="20" t="s">
        <v>53</v>
      </c>
      <c r="U80" s="18"/>
      <c r="V80" s="18"/>
      <c r="W80" s="18"/>
      <c r="X80" s="21">
        <f>MU!X80+UMKC!X80+'S&amp;T'!X80+UMSL!X80+UMSa!X80</f>
        <v>426</v>
      </c>
      <c r="Y80" s="21">
        <f>MU!Y80+UMKC!Y80+'S&amp;T'!Y80+UMSL!Y80+UMSa!Y80</f>
        <v>484</v>
      </c>
      <c r="Z80" s="21">
        <f>MU!Z80+UMKC!Z80+'S&amp;T'!Z80+UMSL!Z80+UMSa!Z80</f>
        <v>330</v>
      </c>
      <c r="AA80" s="21">
        <f>MU!AA80+UMKC!AA80+'S&amp;T'!AA80+UMSL!AA80+UMSa!AA80</f>
        <v>339</v>
      </c>
      <c r="AB80" s="21">
        <f>MU!AB80+UMKC!AB80+'S&amp;T'!AB80+UMSL!AB80+UMSa!AB80</f>
        <v>338</v>
      </c>
      <c r="AC80" s="21">
        <f>MU!AC80+UMKC!AC80+'S&amp;T'!AC80+UMSL!AC80+UMSa!AC80</f>
        <v>336</v>
      </c>
      <c r="AD80" s="21">
        <f>MU!AD80+UMKC!AD80+'S&amp;T'!AD80+UMSL!AD80+UMSa!AD80</f>
        <v>458</v>
      </c>
      <c r="AE80" s="6"/>
    </row>
    <row r="81" spans="1:31" ht="13.5" customHeight="1" x14ac:dyDescent="0.2">
      <c r="A81" s="3"/>
      <c r="B81" s="9"/>
      <c r="C81" s="9"/>
      <c r="D81" s="1" t="s">
        <v>54</v>
      </c>
      <c r="U81" s="18"/>
      <c r="V81" s="18"/>
      <c r="W81" s="18"/>
      <c r="X81" s="21">
        <f>MU!X81+UMKC!X81+'S&amp;T'!X81+UMSL!X81+UMSa!X81</f>
        <v>1592</v>
      </c>
      <c r="Y81" s="21">
        <f>MU!Y81+UMKC!Y81+'S&amp;T'!Y81+UMSL!Y81+UMSa!Y81</f>
        <v>1656</v>
      </c>
      <c r="Z81" s="21">
        <f>MU!Z81+UMKC!Z81+'S&amp;T'!Z81+UMSL!Z81+UMSa!Z81</f>
        <v>1765</v>
      </c>
      <c r="AA81" s="21">
        <f>MU!AA81+UMKC!AA81+'S&amp;T'!AA81+UMSL!AA81+UMSa!AA81</f>
        <v>1738</v>
      </c>
      <c r="AB81" s="21">
        <f>MU!AB81+UMKC!AB81+'S&amp;T'!AB81+UMSL!AB81+UMSa!AB81</f>
        <v>1804</v>
      </c>
      <c r="AC81" s="21">
        <f>MU!AC81+UMKC!AC81+'S&amp;T'!AC81+UMSL!AC81+UMSa!AC81</f>
        <v>1757</v>
      </c>
      <c r="AD81" s="21">
        <f>MU!AD81+UMKC!AD81+'S&amp;T'!AD81+UMSL!AD81+UMSa!AD81</f>
        <v>1166</v>
      </c>
      <c r="AE81" s="6"/>
    </row>
    <row r="82" spans="1:31" ht="13.5" customHeight="1" x14ac:dyDescent="0.2">
      <c r="A82" s="3"/>
      <c r="B82" s="9"/>
      <c r="C82" s="9"/>
      <c r="D82" s="1" t="s">
        <v>55</v>
      </c>
      <c r="U82" s="18"/>
      <c r="V82" s="18"/>
      <c r="W82" s="18"/>
      <c r="X82" s="21">
        <f>MU!X82+UMKC!X82+'S&amp;T'!X82+UMSL!X82+UMSa!X82</f>
        <v>671</v>
      </c>
      <c r="Y82" s="21">
        <f>MU!Y82+UMKC!Y82+'S&amp;T'!Y82+UMSL!Y82+UMSa!Y82</f>
        <v>673</v>
      </c>
      <c r="Z82" s="21">
        <f>MU!Z82+UMKC!Z82+'S&amp;T'!Z82+UMSL!Z82+UMSa!Z82</f>
        <v>729</v>
      </c>
      <c r="AA82" s="21">
        <f>MU!AA82+UMKC!AA82+'S&amp;T'!AA82+UMSL!AA82+UMSa!AA82</f>
        <v>748</v>
      </c>
      <c r="AB82" s="21">
        <f>MU!AB82+UMKC!AB82+'S&amp;T'!AB82+UMSL!AB82+UMSa!AB82</f>
        <v>744</v>
      </c>
      <c r="AC82" s="21">
        <f>MU!AC82+UMKC!AC82+'S&amp;T'!AC82+UMSL!AC82+UMSa!AC82</f>
        <v>775</v>
      </c>
      <c r="AD82" s="21">
        <f>MU!AD82+UMKC!AD82+'S&amp;T'!AD82+UMSL!AD82+UMSa!AD82</f>
        <v>1141</v>
      </c>
      <c r="AE82" s="6"/>
    </row>
    <row r="83" spans="1:31" ht="13.5" customHeight="1" x14ac:dyDescent="0.2">
      <c r="A83" s="3"/>
      <c r="B83" s="9"/>
      <c r="C83" s="9"/>
      <c r="D83" s="1" t="s">
        <v>89</v>
      </c>
      <c r="U83" s="18"/>
      <c r="V83" s="18"/>
      <c r="W83" s="18"/>
      <c r="X83" s="21">
        <f>MU!X83+UMKC!X83+'S&amp;T'!X83+UMSL!X83+UMSa!X83</f>
        <v>1663</v>
      </c>
      <c r="Y83" s="21">
        <f>MU!Y83+UMKC!Y83+'S&amp;T'!Y83+UMSL!Y83+UMSa!Y83</f>
        <v>1552</v>
      </c>
      <c r="Z83" s="21">
        <f>MU!Z83+UMKC!Z83+'S&amp;T'!Z83+UMSL!Z83+UMSa!Z83</f>
        <v>1622</v>
      </c>
      <c r="AA83" s="21">
        <f>MU!AA83+UMKC!AA83+'S&amp;T'!AA83+UMSL!AA83+UMSa!AA83</f>
        <v>1585</v>
      </c>
      <c r="AB83" s="21">
        <f>MU!AB83+UMKC!AB83+'S&amp;T'!AB83+UMSL!AB83+UMSa!AB83</f>
        <v>1577</v>
      </c>
      <c r="AC83" s="21">
        <f>MU!AC83+UMKC!AC83+'S&amp;T'!AC83+UMSL!AC83+UMSa!AC83</f>
        <v>1562</v>
      </c>
      <c r="AD83" s="21">
        <f>MU!AD83+UMKC!AD83+'S&amp;T'!AD83+UMSL!AD83+UMSa!AD83</f>
        <v>1586</v>
      </c>
      <c r="AE83" s="6"/>
    </row>
    <row r="84" spans="1:31" ht="13.5" customHeight="1" x14ac:dyDescent="0.2">
      <c r="A84" s="3"/>
      <c r="B84" s="9"/>
      <c r="C84" s="9"/>
      <c r="D84" s="1" t="s">
        <v>56</v>
      </c>
      <c r="U84" s="18"/>
      <c r="V84" s="18"/>
      <c r="W84" s="18"/>
      <c r="X84" s="21">
        <f>MU!X84+UMKC!X84+'S&amp;T'!X84+UMSL!X84+UMSa!X84</f>
        <v>1086</v>
      </c>
      <c r="Y84" s="21">
        <f>MU!Y84+UMKC!Y84+'S&amp;T'!Y84+UMSL!Y84+UMSa!Y84</f>
        <v>1223</v>
      </c>
      <c r="Z84" s="21">
        <f>MU!Z84+UMKC!Z84+'S&amp;T'!Z84+UMSL!Z84+UMSa!Z84</f>
        <v>1310</v>
      </c>
      <c r="AA84" s="21">
        <f>MU!AA84+UMKC!AA84+'S&amp;T'!AA84+UMSL!AA84+UMSa!AA84</f>
        <v>1377</v>
      </c>
      <c r="AB84" s="21">
        <f>MU!AB84+UMKC!AB84+'S&amp;T'!AB84+UMSL!AB84+UMSa!AB84</f>
        <v>1384</v>
      </c>
      <c r="AC84" s="21">
        <f>MU!AC84+UMKC!AC84+'S&amp;T'!AC84+UMSL!AC84+UMSa!AC84</f>
        <v>1371</v>
      </c>
      <c r="AD84" s="21">
        <f>MU!AD84+UMKC!AD84+'S&amp;T'!AD84+UMSL!AD84+UMSa!AD84</f>
        <v>1390</v>
      </c>
      <c r="AE84" s="6"/>
    </row>
    <row r="85" spans="1:31" ht="13.5" customHeight="1" x14ac:dyDescent="0.2">
      <c r="A85" s="3"/>
      <c r="B85" s="9"/>
      <c r="C85" s="9"/>
      <c r="D85" s="1" t="s">
        <v>57</v>
      </c>
      <c r="U85" s="18"/>
      <c r="V85" s="18"/>
      <c r="W85" s="18"/>
      <c r="X85" s="21">
        <f>MU!X85+UMKC!X85+'S&amp;T'!X85+UMSL!X85+UMSa!X85</f>
        <v>2432</v>
      </c>
      <c r="Y85" s="21">
        <f>MU!Y85+UMKC!Y85+'S&amp;T'!Y85+UMSL!Y85+UMSa!Y85</f>
        <v>2529</v>
      </c>
      <c r="Z85" s="21">
        <f>MU!Z85+UMKC!Z85+'S&amp;T'!Z85+UMSL!Z85+UMSa!Z85</f>
        <v>2502</v>
      </c>
      <c r="AA85" s="21">
        <f>MU!AA85+UMKC!AA85+'S&amp;T'!AA85+UMSL!AA85+UMSa!AA85</f>
        <v>2649</v>
      </c>
      <c r="AB85" s="21">
        <f>MU!AB85+UMKC!AB85+'S&amp;T'!AB85+UMSL!AB85+UMSa!AB85</f>
        <v>2750</v>
      </c>
      <c r="AC85" s="21">
        <f>MU!AC85+UMKC!AC85+'S&amp;T'!AC85+UMSL!AC85+UMSa!AC85</f>
        <v>2822</v>
      </c>
      <c r="AD85" s="21">
        <f>MU!AD85+UMKC!AD85+'S&amp;T'!AD85+UMSL!AD85+UMSa!AD85</f>
        <v>2876</v>
      </c>
      <c r="AE85" s="6"/>
    </row>
    <row r="86" spans="1:31" ht="13.5" customHeight="1" x14ac:dyDescent="0.2">
      <c r="A86" s="3"/>
      <c r="B86" s="9"/>
      <c r="C86" s="9"/>
      <c r="D86" s="1" t="s">
        <v>58</v>
      </c>
      <c r="U86" s="18"/>
      <c r="V86" s="18"/>
      <c r="W86" s="18"/>
      <c r="X86" s="21">
        <f>MU!X86+UMKC!X86+'S&amp;T'!X86+UMSL!X86+UMSa!X86</f>
        <v>1504</v>
      </c>
      <c r="Y86" s="21">
        <f>MU!Y86+UMKC!Y86+'S&amp;T'!Y86+UMSL!Y86+UMSa!Y86</f>
        <v>1498</v>
      </c>
      <c r="Z86" s="21">
        <f>MU!Z86+UMKC!Z86+'S&amp;T'!Z86+UMSL!Z86+UMSa!Z86</f>
        <v>1486</v>
      </c>
      <c r="AA86" s="21">
        <f>MU!AA86+UMKC!AA86+'S&amp;T'!AA86+UMSL!AA86+UMSa!AA86</f>
        <v>1421</v>
      </c>
      <c r="AB86" s="21">
        <f>MU!AB86+UMKC!AB86+'S&amp;T'!AB86+UMSL!AB86+UMSa!AB86</f>
        <v>1367</v>
      </c>
      <c r="AC86" s="21">
        <f>MU!AC86+UMKC!AC86+'S&amp;T'!AC86+UMSL!AC86+UMSa!AC86</f>
        <v>1346</v>
      </c>
      <c r="AD86" s="21">
        <f>MU!AD86+UMKC!AD86+'S&amp;T'!AD86+UMSL!AD86+UMSa!AD86</f>
        <v>1514</v>
      </c>
      <c r="AE86" s="6"/>
    </row>
    <row r="87" spans="1:31" ht="13.5" customHeight="1" x14ac:dyDescent="0.2">
      <c r="A87" s="3"/>
      <c r="B87" s="9"/>
      <c r="C87" s="9"/>
      <c r="D87" s="1" t="s">
        <v>59</v>
      </c>
      <c r="U87" s="18"/>
      <c r="V87" s="18"/>
      <c r="W87" s="18"/>
      <c r="X87" s="21">
        <f>MU!X87+UMKC!X87+'S&amp;T'!X87+UMSL!X87+UMSa!X87</f>
        <v>41</v>
      </c>
      <c r="Y87" s="21">
        <f>MU!Y87+UMKC!Y87+'S&amp;T'!Y87+UMSL!Y87+UMSa!Y87</f>
        <v>42</v>
      </c>
      <c r="Z87" s="21">
        <f>MU!Z87+UMKC!Z87+'S&amp;T'!Z87+UMSL!Z87+UMSa!Z87</f>
        <v>39</v>
      </c>
      <c r="AA87" s="21">
        <f>MU!AA87+UMKC!AA87+'S&amp;T'!AA87+UMSL!AA87+UMSa!AA87</f>
        <v>39</v>
      </c>
      <c r="AB87" s="21">
        <f>MU!AB87+UMKC!AB87+'S&amp;T'!AB87+UMSL!AB87+UMSa!AB87</f>
        <v>36</v>
      </c>
      <c r="AC87" s="21">
        <f>MU!AC87+UMKC!AC87+'S&amp;T'!AC87+UMSL!AC87+UMSa!AC87</f>
        <v>36</v>
      </c>
      <c r="AD87" s="21">
        <f>MU!AD87+UMKC!AD87+'S&amp;T'!AD87+UMSL!AD87+UMSa!AD87</f>
        <v>45</v>
      </c>
      <c r="AE87" s="6"/>
    </row>
    <row r="88" spans="1:31" ht="13.5" customHeight="1" x14ac:dyDescent="0.2">
      <c r="A88" s="3"/>
      <c r="B88" s="9"/>
      <c r="C88" s="9"/>
      <c r="D88" s="1" t="s">
        <v>60</v>
      </c>
      <c r="U88" s="18"/>
      <c r="V88" s="18"/>
      <c r="W88" s="18"/>
      <c r="X88" s="21">
        <f>MU!X88+UMKC!X88+'S&amp;T'!X88+UMSL!X88+UMSa!X88</f>
        <v>3211</v>
      </c>
      <c r="Y88" s="21">
        <f>MU!Y88+UMKC!Y88+'S&amp;T'!Y88+UMSL!Y88+UMSa!Y88</f>
        <v>3037</v>
      </c>
      <c r="Z88" s="21">
        <f>MU!Z88+UMKC!Z88+'S&amp;T'!Z88+UMSL!Z88+UMSa!Z88</f>
        <v>3069</v>
      </c>
      <c r="AA88" s="21">
        <f>MU!AA88+UMKC!AA88+'S&amp;T'!AA88+UMSL!AA88+UMSa!AA88</f>
        <v>2997</v>
      </c>
      <c r="AB88" s="21">
        <f>MU!AB88+UMKC!AB88+'S&amp;T'!AB88+UMSL!AB88+UMSa!AB88</f>
        <v>2900</v>
      </c>
      <c r="AC88" s="21">
        <f>MU!AC88+UMKC!AC88+'S&amp;T'!AC88+UMSL!AC88+UMSa!AC88</f>
        <v>2675</v>
      </c>
      <c r="AD88" s="21">
        <f>MU!AD88+UMKC!AD88+'S&amp;T'!AD88+UMSL!AD88+UMSa!AD88</f>
        <v>2538</v>
      </c>
      <c r="AE88" s="6"/>
    </row>
    <row r="89" spans="1:31" ht="13.5" customHeight="1" x14ac:dyDescent="0.2">
      <c r="A89" s="3"/>
      <c r="B89" s="9"/>
      <c r="C89" s="9"/>
      <c r="D89" s="1" t="s">
        <v>61</v>
      </c>
      <c r="U89" s="18"/>
      <c r="V89" s="18"/>
      <c r="W89" s="18"/>
      <c r="X89" s="21">
        <f>MU!X89+UMKC!X89+'S&amp;T'!X89+UMSL!X89+UMSa!X89</f>
        <v>680</v>
      </c>
      <c r="Y89" s="21">
        <f>MU!Y89+UMKC!Y89+'S&amp;T'!Y89+UMSL!Y89+UMSa!Y89</f>
        <v>644</v>
      </c>
      <c r="Z89" s="21">
        <f>MU!Z89+UMKC!Z89+'S&amp;T'!Z89+UMSL!Z89+UMSa!Z89</f>
        <v>686</v>
      </c>
      <c r="AA89" s="21">
        <f>MU!AA89+UMKC!AA89+'S&amp;T'!AA89+UMSL!AA89+UMSa!AA89</f>
        <v>666</v>
      </c>
      <c r="AB89" s="21">
        <f>MU!AB89+UMKC!AB89+'S&amp;T'!AB89+UMSL!AB89+UMSa!AB89</f>
        <v>614</v>
      </c>
      <c r="AC89" s="21">
        <f>MU!AC89+UMKC!AC89+'S&amp;T'!AC89+UMSL!AC89+UMSa!AC89</f>
        <v>561</v>
      </c>
      <c r="AD89" s="21">
        <f>MU!AD89+UMKC!AD89+'S&amp;T'!AD89+UMSL!AD89+UMSa!AD89</f>
        <v>520</v>
      </c>
      <c r="AE89" s="6"/>
    </row>
    <row r="90" spans="1:31" ht="13.5" customHeight="1" x14ac:dyDescent="0.2">
      <c r="A90" s="3"/>
      <c r="B90" s="9"/>
      <c r="C90" s="9"/>
      <c r="D90" s="1" t="s">
        <v>62</v>
      </c>
      <c r="X90" s="23">
        <f>MU!X90+UMKC!X90+'S&amp;T'!X90+UMSL!X90+UMSa!X90</f>
        <v>158</v>
      </c>
      <c r="Y90" s="23">
        <f>MU!Y90+UMKC!Y90+'S&amp;T'!Y90+UMSL!Y90+UMSa!Y90</f>
        <v>161</v>
      </c>
      <c r="Z90" s="23">
        <f>MU!Z90+UMKC!Z90+'S&amp;T'!Z90+UMSL!Z90+UMSa!Z90</f>
        <v>139</v>
      </c>
      <c r="AA90" s="23">
        <f>MU!AA90+UMKC!AA90+'S&amp;T'!AA90+UMSL!AA90+UMSa!AA90</f>
        <v>138</v>
      </c>
      <c r="AB90" s="23">
        <f>MU!AB90+UMKC!AB90+'S&amp;T'!AB90+UMSL!AB90+UMSa!AB90</f>
        <v>142</v>
      </c>
      <c r="AC90" s="23">
        <f>MU!AC90+UMKC!AC90+'S&amp;T'!AC90+UMSL!AC90+UMSa!AC90</f>
        <v>136</v>
      </c>
      <c r="AD90" s="23">
        <f>MU!AD90+UMKC!AD90+'S&amp;T'!AD90+UMSL!AD90+UMSa!AD90</f>
        <v>188</v>
      </c>
      <c r="AE90" s="6"/>
    </row>
    <row r="91" spans="1:31" ht="13.5" customHeight="1" x14ac:dyDescent="0.2">
      <c r="A91" s="3"/>
      <c r="B91" s="9"/>
      <c r="C91" s="9"/>
      <c r="D91" s="24"/>
      <c r="X91" s="18">
        <f t="shared" ref="X91:AC91" si="37">SUM(X79:X90)</f>
        <v>13710</v>
      </c>
      <c r="Y91" s="18">
        <f t="shared" si="37"/>
        <v>13752</v>
      </c>
      <c r="Z91" s="18">
        <f t="shared" si="37"/>
        <v>13821</v>
      </c>
      <c r="AA91" s="18">
        <f t="shared" si="37"/>
        <v>13832</v>
      </c>
      <c r="AB91" s="18">
        <f t="shared" si="37"/>
        <v>13793</v>
      </c>
      <c r="AC91" s="18">
        <f t="shared" si="37"/>
        <v>13507</v>
      </c>
      <c r="AD91" s="18">
        <f t="shared" ref="AD91" si="38">SUM(AD79:AD90)</f>
        <v>13550</v>
      </c>
      <c r="AE91" s="6"/>
    </row>
    <row r="92" spans="1:31" ht="13.5" customHeight="1" x14ac:dyDescent="0.2">
      <c r="A92" s="3"/>
      <c r="B92" s="9"/>
      <c r="C92" s="8" t="s">
        <v>63</v>
      </c>
      <c r="D92" s="8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6"/>
    </row>
    <row r="93" spans="1:31" ht="13.5" customHeight="1" x14ac:dyDescent="0.2">
      <c r="A93" s="3"/>
      <c r="B93" s="9"/>
      <c r="C93" s="9"/>
      <c r="D93" s="1" t="s">
        <v>52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8"/>
      <c r="P93" s="18"/>
      <c r="Q93" s="18"/>
      <c r="R93" s="18"/>
      <c r="S93" s="18"/>
      <c r="T93" s="18"/>
      <c r="U93" s="18"/>
      <c r="V93" s="18"/>
      <c r="W93" s="18"/>
      <c r="X93" s="21">
        <f>MU!X93+UMKC!X93+'S&amp;T'!X93+UMSL!X93+UMSa!X93</f>
        <v>18</v>
      </c>
      <c r="Y93" s="21">
        <f>MU!Y93+UMKC!Y93+'S&amp;T'!Y93+UMSL!Y93+UMSa!Y93</f>
        <v>20</v>
      </c>
      <c r="Z93" s="21">
        <f>MU!Z93+UMKC!Z93+'S&amp;T'!Z93+UMSL!Z93+UMSa!Z93</f>
        <v>8</v>
      </c>
      <c r="AA93" s="21">
        <f>MU!AA93+UMKC!AA93+'S&amp;T'!AA93+UMSL!AA93+UMSa!AA93</f>
        <v>9</v>
      </c>
      <c r="AB93" s="21">
        <f>MU!AB93+UMKC!AB93+'S&amp;T'!AB93+UMSL!AB93+UMSa!AB93</f>
        <v>8</v>
      </c>
      <c r="AC93" s="21">
        <f>MU!AC93+UMKC!AC93+'S&amp;T'!AC93+UMSL!AC93+UMSa!AC93</f>
        <v>7</v>
      </c>
      <c r="AD93" s="21">
        <f>MU!AD93+UMKC!AD93+'S&amp;T'!AD93+UMSL!AD93+UMSa!AD93</f>
        <v>8</v>
      </c>
      <c r="AE93" s="6"/>
    </row>
    <row r="94" spans="1:31" ht="13.5" customHeight="1" x14ac:dyDescent="0.2">
      <c r="A94" s="3"/>
      <c r="B94" s="9"/>
      <c r="C94" s="9"/>
      <c r="D94" s="20" t="s">
        <v>53</v>
      </c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8"/>
      <c r="P94" s="18"/>
      <c r="Q94" s="18"/>
      <c r="R94" s="18"/>
      <c r="S94" s="18"/>
      <c r="T94" s="18"/>
      <c r="U94" s="18"/>
      <c r="V94" s="18"/>
      <c r="W94" s="18"/>
      <c r="X94" s="21">
        <f>MU!X94+UMKC!X94+'S&amp;T'!X94+UMSL!X94+UMSa!X94</f>
        <v>745</v>
      </c>
      <c r="Y94" s="21">
        <f>MU!Y94+UMKC!Y94+'S&amp;T'!Y94+UMSL!Y94+UMSa!Y94</f>
        <v>633</v>
      </c>
      <c r="Z94" s="21">
        <f>MU!Z94+UMKC!Z94+'S&amp;T'!Z94+UMSL!Z94+UMSa!Z94</f>
        <v>251</v>
      </c>
      <c r="AA94" s="21">
        <f>MU!AA94+UMKC!AA94+'S&amp;T'!AA94+UMSL!AA94+UMSa!AA94</f>
        <v>241</v>
      </c>
      <c r="AB94" s="21">
        <f>MU!AB94+UMKC!AB94+'S&amp;T'!AB94+UMSL!AB94+UMSa!AB94</f>
        <v>277</v>
      </c>
      <c r="AC94" s="21">
        <f>MU!AC94+UMKC!AC94+'S&amp;T'!AC94+UMSL!AC94+UMSa!AC94</f>
        <v>196</v>
      </c>
      <c r="AD94" s="21">
        <f>MU!AD94+UMKC!AD94+'S&amp;T'!AD94+UMSL!AD94+UMSa!AD94</f>
        <v>260</v>
      </c>
      <c r="AE94" s="6"/>
    </row>
    <row r="95" spans="1:31" ht="13.5" customHeight="1" x14ac:dyDescent="0.2">
      <c r="A95" s="3"/>
      <c r="B95" s="9"/>
      <c r="C95" s="9"/>
      <c r="D95" s="1" t="s">
        <v>54</v>
      </c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8"/>
      <c r="P95" s="18"/>
      <c r="Q95" s="18"/>
      <c r="R95" s="18"/>
      <c r="S95" s="18"/>
      <c r="T95" s="18"/>
      <c r="U95" s="18"/>
      <c r="V95" s="18"/>
      <c r="W95" s="18"/>
      <c r="X95" s="21">
        <f>MU!X95+UMKC!X95+'S&amp;T'!X95+UMSL!X95+UMSa!X95</f>
        <v>88</v>
      </c>
      <c r="Y95" s="21">
        <f>MU!Y95+UMKC!Y95+'S&amp;T'!Y95+UMSL!Y95+UMSa!Y95</f>
        <v>89</v>
      </c>
      <c r="Z95" s="21">
        <f>MU!Z95+UMKC!Z95+'S&amp;T'!Z95+UMSL!Z95+UMSa!Z95</f>
        <v>102</v>
      </c>
      <c r="AA95" s="21">
        <f>MU!AA95+UMKC!AA95+'S&amp;T'!AA95+UMSL!AA95+UMSa!AA95</f>
        <v>100</v>
      </c>
      <c r="AB95" s="21">
        <f>MU!AB95+UMKC!AB95+'S&amp;T'!AB95+UMSL!AB95+UMSa!AB95</f>
        <v>87</v>
      </c>
      <c r="AC95" s="21">
        <f>MU!AC95+UMKC!AC95+'S&amp;T'!AC95+UMSL!AC95+UMSa!AC95</f>
        <v>76</v>
      </c>
      <c r="AD95" s="21">
        <f>MU!AD95+UMKC!AD95+'S&amp;T'!AD95+UMSL!AD95+UMSa!AD95</f>
        <v>44</v>
      </c>
      <c r="AE95" s="6"/>
    </row>
    <row r="96" spans="1:31" ht="13.5" customHeight="1" x14ac:dyDescent="0.2">
      <c r="A96" s="3"/>
      <c r="B96" s="9"/>
      <c r="C96" s="9"/>
      <c r="D96" s="1" t="s">
        <v>55</v>
      </c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8"/>
      <c r="P96" s="18"/>
      <c r="Q96" s="18"/>
      <c r="R96" s="18"/>
      <c r="S96" s="18"/>
      <c r="T96" s="18"/>
      <c r="U96" s="18"/>
      <c r="V96" s="18"/>
      <c r="W96" s="18"/>
      <c r="X96" s="21">
        <f>MU!X96+UMKC!X96+'S&amp;T'!X96+UMSL!X96+UMSa!X96</f>
        <v>120</v>
      </c>
      <c r="Y96" s="21">
        <f>MU!Y96+UMKC!Y96+'S&amp;T'!Y96+UMSL!Y96+UMSa!Y96</f>
        <v>66</v>
      </c>
      <c r="Z96" s="21">
        <f>MU!Z96+UMKC!Z96+'S&amp;T'!Z96+UMSL!Z96+UMSa!Z96</f>
        <v>66</v>
      </c>
      <c r="AA96" s="21">
        <f>MU!AA96+UMKC!AA96+'S&amp;T'!AA96+UMSL!AA96+UMSa!AA96</f>
        <v>62</v>
      </c>
      <c r="AB96" s="21">
        <f>MU!AB96+UMKC!AB96+'S&amp;T'!AB96+UMSL!AB96+UMSa!AB96</f>
        <v>60</v>
      </c>
      <c r="AC96" s="21">
        <f>MU!AC96+UMKC!AC96+'S&amp;T'!AC96+UMSL!AC96+UMSa!AC96</f>
        <v>74</v>
      </c>
      <c r="AD96" s="21">
        <f>MU!AD96+UMKC!AD96+'S&amp;T'!AD96+UMSL!AD96+UMSa!AD96</f>
        <v>72</v>
      </c>
      <c r="AE96" s="6"/>
    </row>
    <row r="97" spans="1:31" ht="13.5" customHeight="1" x14ac:dyDescent="0.2">
      <c r="A97" s="3"/>
      <c r="B97" s="9"/>
      <c r="C97" s="9"/>
      <c r="D97" s="1" t="s">
        <v>89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8"/>
      <c r="P97" s="18"/>
      <c r="Q97" s="18"/>
      <c r="R97" s="18"/>
      <c r="S97" s="18"/>
      <c r="T97" s="18"/>
      <c r="U97" s="18"/>
      <c r="V97" s="18"/>
      <c r="W97" s="18"/>
      <c r="X97" s="21">
        <f>MU!X97+UMKC!X97+'S&amp;T'!X97+UMSL!X97+UMSa!X97</f>
        <v>261</v>
      </c>
      <c r="Y97" s="21">
        <f>MU!Y97+UMKC!Y97+'S&amp;T'!Y97+UMSL!Y97+UMSa!Y97</f>
        <v>246</v>
      </c>
      <c r="Z97" s="21">
        <f>MU!Z97+UMKC!Z97+'S&amp;T'!Z97+UMSL!Z97+UMSa!Z97</f>
        <v>246</v>
      </c>
      <c r="AA97" s="21">
        <f>MU!AA97+UMKC!AA97+'S&amp;T'!AA97+UMSL!AA97+UMSa!AA97</f>
        <v>237</v>
      </c>
      <c r="AB97" s="21">
        <f>MU!AB97+UMKC!AB97+'S&amp;T'!AB97+UMSL!AB97+UMSa!AB97</f>
        <v>248</v>
      </c>
      <c r="AC97" s="21">
        <f>MU!AC97+UMKC!AC97+'S&amp;T'!AC97+UMSL!AC97+UMSa!AC97</f>
        <v>234</v>
      </c>
      <c r="AD97" s="21">
        <f>MU!AD97+UMKC!AD97+'S&amp;T'!AD97+UMSL!AD97+UMSa!AD97</f>
        <v>279</v>
      </c>
      <c r="AE97" s="6"/>
    </row>
    <row r="98" spans="1:31" ht="13.5" customHeight="1" x14ac:dyDescent="0.2">
      <c r="A98" s="3"/>
      <c r="B98" s="9"/>
      <c r="C98" s="9"/>
      <c r="D98" s="1" t="s">
        <v>56</v>
      </c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8"/>
      <c r="P98" s="18"/>
      <c r="Q98" s="18"/>
      <c r="R98" s="18"/>
      <c r="S98" s="18"/>
      <c r="T98" s="18"/>
      <c r="U98" s="18"/>
      <c r="V98" s="18"/>
      <c r="W98" s="18"/>
      <c r="X98" s="21">
        <f>MU!X98+UMKC!X98+'S&amp;T'!X98+UMSL!X98+UMSa!X98</f>
        <v>251</v>
      </c>
      <c r="Y98" s="21">
        <f>MU!Y98+UMKC!Y98+'S&amp;T'!Y98+UMSL!Y98+UMSa!Y98</f>
        <v>230</v>
      </c>
      <c r="Z98" s="21">
        <f>MU!Z98+UMKC!Z98+'S&amp;T'!Z98+UMSL!Z98+UMSa!Z98</f>
        <v>200</v>
      </c>
      <c r="AA98" s="21">
        <f>MU!AA98+UMKC!AA98+'S&amp;T'!AA98+UMSL!AA98+UMSa!AA98</f>
        <v>176</v>
      </c>
      <c r="AB98" s="21">
        <f>MU!AB98+UMKC!AB98+'S&amp;T'!AB98+UMSL!AB98+UMSa!AB98</f>
        <v>181</v>
      </c>
      <c r="AC98" s="21">
        <f>MU!AC98+UMKC!AC98+'S&amp;T'!AC98+UMSL!AC98+UMSa!AC98</f>
        <v>159</v>
      </c>
      <c r="AD98" s="21">
        <f>MU!AD98+UMKC!AD98+'S&amp;T'!AD98+UMSL!AD98+UMSa!AD98</f>
        <v>170</v>
      </c>
      <c r="AE98" s="6"/>
    </row>
    <row r="99" spans="1:31" ht="13.5" customHeight="1" x14ac:dyDescent="0.2">
      <c r="A99" s="3"/>
      <c r="B99" s="9"/>
      <c r="C99" s="9"/>
      <c r="D99" s="1" t="s">
        <v>57</v>
      </c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8"/>
      <c r="P99" s="18"/>
      <c r="Q99" s="18"/>
      <c r="R99" s="18"/>
      <c r="S99" s="18"/>
      <c r="T99" s="18"/>
      <c r="U99" s="18"/>
      <c r="V99" s="18"/>
      <c r="W99" s="18"/>
      <c r="X99" s="21">
        <f>MU!X99+UMKC!X99+'S&amp;T'!X99+UMSL!X99+UMSa!X99</f>
        <v>1466</v>
      </c>
      <c r="Y99" s="21">
        <f>MU!Y99+UMKC!Y99+'S&amp;T'!Y99+UMSL!Y99+UMSa!Y99</f>
        <v>1506</v>
      </c>
      <c r="Z99" s="21">
        <f>MU!Z99+UMKC!Z99+'S&amp;T'!Z99+UMSL!Z99+UMSa!Z99</f>
        <v>1540</v>
      </c>
      <c r="AA99" s="21">
        <f>MU!AA99+UMKC!AA99+'S&amp;T'!AA99+UMSL!AA99+UMSa!AA99</f>
        <v>1524</v>
      </c>
      <c r="AB99" s="21">
        <f>MU!AB99+UMKC!AB99+'S&amp;T'!AB99+UMSL!AB99+UMSa!AB99</f>
        <v>1638</v>
      </c>
      <c r="AC99" s="21">
        <f>MU!AC99+UMKC!AC99+'S&amp;T'!AC99+UMSL!AC99+UMSa!AC99</f>
        <v>1730</v>
      </c>
      <c r="AD99" s="21">
        <f>MU!AD99+UMKC!AD99+'S&amp;T'!AD99+UMSL!AD99+UMSa!AD99</f>
        <v>1749</v>
      </c>
      <c r="AE99" s="6"/>
    </row>
    <row r="100" spans="1:31" ht="13.5" customHeight="1" x14ac:dyDescent="0.2">
      <c r="A100" s="3"/>
      <c r="B100" s="9"/>
      <c r="C100" s="9"/>
      <c r="D100" s="1" t="s">
        <v>58</v>
      </c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8"/>
      <c r="P100" s="18"/>
      <c r="Q100" s="18"/>
      <c r="R100" s="18"/>
      <c r="S100" s="18"/>
      <c r="T100" s="18"/>
      <c r="U100" s="18"/>
      <c r="V100" s="18"/>
      <c r="W100" s="18"/>
      <c r="X100" s="21">
        <f>MU!X100+UMKC!X100+'S&amp;T'!X100+UMSL!X100+UMSa!X100</f>
        <v>828</v>
      </c>
      <c r="Y100" s="21">
        <f>MU!Y100+UMKC!Y100+'S&amp;T'!Y100+UMSL!Y100+UMSa!Y100</f>
        <v>799</v>
      </c>
      <c r="Z100" s="21">
        <f>MU!Z100+UMKC!Z100+'S&amp;T'!Z100+UMSL!Z100+UMSa!Z100</f>
        <v>756</v>
      </c>
      <c r="AA100" s="21">
        <f>MU!AA100+UMKC!AA100+'S&amp;T'!AA100+UMSL!AA100+UMSa!AA100</f>
        <v>820</v>
      </c>
      <c r="AB100" s="21">
        <f>MU!AB100+UMKC!AB100+'S&amp;T'!AB100+UMSL!AB100+UMSa!AB100</f>
        <v>816</v>
      </c>
      <c r="AC100" s="21">
        <f>MU!AC100+UMKC!AC100+'S&amp;T'!AC100+UMSL!AC100+UMSa!AC100</f>
        <v>913</v>
      </c>
      <c r="AD100" s="21">
        <f>MU!AD100+UMKC!AD100+'S&amp;T'!AD100+UMSL!AD100+UMSa!AD100</f>
        <v>1066</v>
      </c>
      <c r="AE100" s="6"/>
    </row>
    <row r="101" spans="1:31" ht="13.5" customHeight="1" x14ac:dyDescent="0.2">
      <c r="A101" s="3"/>
      <c r="B101" s="9"/>
      <c r="C101" s="9"/>
      <c r="D101" s="1" t="s">
        <v>59</v>
      </c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8"/>
      <c r="P101" s="18"/>
      <c r="Q101" s="18"/>
      <c r="R101" s="18"/>
      <c r="S101" s="18"/>
      <c r="T101" s="18"/>
      <c r="U101" s="18"/>
      <c r="V101" s="18"/>
      <c r="W101" s="18"/>
      <c r="X101" s="21">
        <f>MU!X101+UMKC!X101+'S&amp;T'!X101+UMSL!X101+UMSa!X101</f>
        <v>51</v>
      </c>
      <c r="Y101" s="21">
        <f>MU!Y101+UMKC!Y101+'S&amp;T'!Y101+UMSL!Y101+UMSa!Y101</f>
        <v>41</v>
      </c>
      <c r="Z101" s="21">
        <f>MU!Z101+UMKC!Z101+'S&amp;T'!Z101+UMSL!Z101+UMSa!Z101</f>
        <v>24</v>
      </c>
      <c r="AA101" s="21">
        <f>MU!AA101+UMKC!AA101+'S&amp;T'!AA101+UMSL!AA101+UMSa!AA101</f>
        <v>21</v>
      </c>
      <c r="AB101" s="21">
        <f>MU!AB101+UMKC!AB101+'S&amp;T'!AB101+UMSL!AB101+UMSa!AB101</f>
        <v>13</v>
      </c>
      <c r="AC101" s="21">
        <f>MU!AC101+UMKC!AC101+'S&amp;T'!AC101+UMSL!AC101+UMSa!AC101</f>
        <v>63</v>
      </c>
      <c r="AD101" s="21">
        <f>MU!AD101+UMKC!AD101+'S&amp;T'!AD101+UMSL!AD101+UMSa!AD101</f>
        <v>68</v>
      </c>
      <c r="AE101" s="6"/>
    </row>
    <row r="102" spans="1:31" ht="13.5" customHeight="1" x14ac:dyDescent="0.2">
      <c r="A102" s="3"/>
      <c r="B102" s="9"/>
      <c r="C102" s="9"/>
      <c r="D102" s="1" t="s">
        <v>60</v>
      </c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8"/>
      <c r="P102" s="18"/>
      <c r="Q102" s="18"/>
      <c r="R102" s="18"/>
      <c r="S102" s="18"/>
      <c r="T102" s="18"/>
      <c r="U102" s="18"/>
      <c r="V102" s="18"/>
      <c r="W102" s="18"/>
      <c r="X102" s="21">
        <f>MU!X102+UMKC!X102+'S&amp;T'!X102+UMSL!X102+UMSa!X102</f>
        <v>635</v>
      </c>
      <c r="Y102" s="21">
        <f>MU!Y102+UMKC!Y102+'S&amp;T'!Y102+UMSL!Y102+UMSa!Y102</f>
        <v>681</v>
      </c>
      <c r="Z102" s="21">
        <f>MU!Z102+UMKC!Z102+'S&amp;T'!Z102+UMSL!Z102+UMSa!Z102</f>
        <v>630</v>
      </c>
      <c r="AA102" s="21">
        <f>MU!AA102+UMKC!AA102+'S&amp;T'!AA102+UMSL!AA102+UMSa!AA102</f>
        <v>624</v>
      </c>
      <c r="AB102" s="21">
        <f>MU!AB102+UMKC!AB102+'S&amp;T'!AB102+UMSL!AB102+UMSa!AB102</f>
        <v>702</v>
      </c>
      <c r="AC102" s="21">
        <f>MU!AC102+UMKC!AC102+'S&amp;T'!AC102+UMSL!AC102+UMSa!AC102</f>
        <v>804</v>
      </c>
      <c r="AD102" s="21">
        <f>MU!AD102+UMKC!AD102+'S&amp;T'!AD102+UMSL!AD102+UMSa!AD102</f>
        <v>856</v>
      </c>
      <c r="AE102" s="6"/>
    </row>
    <row r="103" spans="1:31" ht="13.5" customHeight="1" x14ac:dyDescent="0.2">
      <c r="A103" s="3"/>
      <c r="B103" s="9"/>
      <c r="C103" s="9"/>
      <c r="D103" s="1" t="s">
        <v>61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8"/>
      <c r="P103" s="18"/>
      <c r="Q103" s="18"/>
      <c r="R103" s="18"/>
      <c r="S103" s="18"/>
      <c r="T103" s="18"/>
      <c r="U103" s="18"/>
      <c r="V103" s="18"/>
      <c r="W103" s="18"/>
      <c r="X103" s="21">
        <f>MU!X103+UMKC!X103+'S&amp;T'!X103+UMSL!X103+UMSa!X103</f>
        <v>53</v>
      </c>
      <c r="Y103" s="21">
        <f>MU!Y103+UMKC!Y103+'S&amp;T'!Y103+UMSL!Y103+UMSa!Y103</f>
        <v>73</v>
      </c>
      <c r="Z103" s="21">
        <f>MU!Z103+UMKC!Z103+'S&amp;T'!Z103+UMSL!Z103+UMSa!Z103</f>
        <v>131</v>
      </c>
      <c r="AA103" s="21">
        <f>MU!AA103+UMKC!AA103+'S&amp;T'!AA103+UMSL!AA103+UMSa!AA103</f>
        <v>114</v>
      </c>
      <c r="AB103" s="21">
        <f>MU!AB103+UMKC!AB103+'S&amp;T'!AB103+UMSL!AB103+UMSa!AB103</f>
        <v>119</v>
      </c>
      <c r="AC103" s="21">
        <f>MU!AC103+UMKC!AC103+'S&amp;T'!AC103+UMSL!AC103+UMSa!AC103</f>
        <v>140</v>
      </c>
      <c r="AD103" s="21">
        <f>MU!AD103+UMKC!AD103+'S&amp;T'!AD103+UMSL!AD103+UMSa!AD103</f>
        <v>137</v>
      </c>
      <c r="AE103" s="6"/>
    </row>
    <row r="104" spans="1:31" ht="13.5" customHeight="1" x14ac:dyDescent="0.2">
      <c r="A104" s="3"/>
      <c r="B104" s="9"/>
      <c r="C104" s="9"/>
      <c r="D104" s="1" t="s">
        <v>62</v>
      </c>
      <c r="X104" s="23">
        <f>MU!X104+UMKC!X104+'S&amp;T'!X104+UMSL!X104+UMSa!X104</f>
        <v>11</v>
      </c>
      <c r="Y104" s="23">
        <f>MU!Y104+UMKC!Y104+'S&amp;T'!Y104+UMSL!Y104+UMSa!Y104</f>
        <v>16</v>
      </c>
      <c r="Z104" s="23">
        <f>MU!Z104+UMKC!Z104+'S&amp;T'!Z104+UMSL!Z104+UMSa!Z104</f>
        <v>11</v>
      </c>
      <c r="AA104" s="23">
        <f>MU!AA104+UMKC!AA104+'S&amp;T'!AA104+UMSL!AA104+UMSa!AA104</f>
        <v>9</v>
      </c>
      <c r="AB104" s="23">
        <f>MU!AB104+UMKC!AB104+'S&amp;T'!AB104+UMSL!AB104+UMSa!AB104</f>
        <v>11</v>
      </c>
      <c r="AC104" s="23">
        <f>MU!AC104+UMKC!AC104+'S&amp;T'!AC104+UMSL!AC104+UMSa!AC104</f>
        <v>8</v>
      </c>
      <c r="AD104" s="23">
        <f>MU!AD104+UMKC!AD104+'S&amp;T'!AD104+UMSL!AD104+UMSa!AD104</f>
        <v>22</v>
      </c>
      <c r="AE104" s="6"/>
    </row>
    <row r="105" spans="1:31" ht="13.5" customHeight="1" x14ac:dyDescent="0.2">
      <c r="A105" s="3"/>
      <c r="B105" s="9"/>
      <c r="C105" s="9"/>
      <c r="D105" s="24"/>
      <c r="X105" s="18">
        <f t="shared" ref="X105:AC105" si="39">SUM(X93:X104)</f>
        <v>4527</v>
      </c>
      <c r="Y105" s="18">
        <f t="shared" si="39"/>
        <v>4400</v>
      </c>
      <c r="Z105" s="18">
        <f t="shared" si="39"/>
        <v>3965</v>
      </c>
      <c r="AA105" s="18">
        <f t="shared" si="39"/>
        <v>3937</v>
      </c>
      <c r="AB105" s="18">
        <f t="shared" si="39"/>
        <v>4160</v>
      </c>
      <c r="AC105" s="18">
        <f t="shared" si="39"/>
        <v>4404</v>
      </c>
      <c r="AD105" s="18">
        <f t="shared" ref="AD105" si="40">SUM(AD93:AD104)</f>
        <v>4731</v>
      </c>
      <c r="AE105" s="6"/>
    </row>
    <row r="106" spans="1:31" ht="13.5" customHeight="1" x14ac:dyDescent="0.2">
      <c r="A106" s="3"/>
      <c r="B106" s="9"/>
      <c r="C106" s="9"/>
      <c r="D106" s="24"/>
      <c r="X106" s="18"/>
      <c r="Y106" s="18"/>
      <c r="Z106" s="18"/>
      <c r="AA106" s="18"/>
      <c r="AB106" s="18"/>
      <c r="AC106" s="18"/>
      <c r="AD106" s="18"/>
      <c r="AE106" s="6"/>
    </row>
    <row r="107" spans="1:31" ht="13.5" customHeight="1" x14ac:dyDescent="0.2">
      <c r="A107" s="3"/>
      <c r="B107" s="77" t="s">
        <v>64</v>
      </c>
      <c r="C107" s="82"/>
      <c r="D107" s="82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6"/>
    </row>
    <row r="108" spans="1:31" ht="13.5" customHeight="1" x14ac:dyDescent="0.2">
      <c r="A108" s="3"/>
      <c r="D108" s="1" t="s">
        <v>65</v>
      </c>
      <c r="X108" s="21">
        <f>MU!X108+UMKC!X108+'S&amp;T'!X108+UMSL!X108+UMSa!X108</f>
        <v>1902</v>
      </c>
      <c r="Y108" s="21">
        <f>MU!Y108+UMKC!Y108+'S&amp;T'!Y108+UMSL!Y108+UMSa!Y108</f>
        <v>1945</v>
      </c>
      <c r="Z108" s="21">
        <f>MU!Z108+UMKC!Z108+'S&amp;T'!Z108+UMSL!Z108+UMSa!Z108</f>
        <v>1979</v>
      </c>
      <c r="AA108" s="21">
        <f>MU!AA108+UMKC!AA108+'S&amp;T'!AA108+UMSL!AA108+UMSa!AA108</f>
        <v>1848</v>
      </c>
      <c r="AB108" s="21">
        <f>MU!AB108+UMKC!AB108+'S&amp;T'!AB108+UMSL!AB108+UMSa!AB108</f>
        <v>1752</v>
      </c>
      <c r="AC108" s="21">
        <f>MU!AC108+UMKC!AC108+'S&amp;T'!AC108+UMSL!AC108+UMSa!AC108</f>
        <v>1663</v>
      </c>
      <c r="AD108" s="21">
        <f>MU!AD108+UMKC!AD108+'S&amp;T'!AD108+UMSL!AD108+UMSa!AD108</f>
        <v>1524</v>
      </c>
      <c r="AE108" s="6"/>
    </row>
    <row r="109" spans="1:31" ht="13.5" customHeight="1" x14ac:dyDescent="0.2">
      <c r="A109" s="3"/>
      <c r="D109" s="1" t="s">
        <v>29</v>
      </c>
      <c r="X109" s="21">
        <f>MU!X109+UMKC!X109+'S&amp;T'!X109+UMSL!X109+UMSa!X109</f>
        <v>1957</v>
      </c>
      <c r="Y109" s="21">
        <f>MU!Y109+UMKC!Y109+'S&amp;T'!Y109+UMSL!Y109+UMSa!Y109</f>
        <v>1971</v>
      </c>
      <c r="Z109" s="21">
        <f>MU!Z109+UMKC!Z109+'S&amp;T'!Z109+UMSL!Z109+UMSa!Z109</f>
        <v>1974</v>
      </c>
      <c r="AA109" s="21">
        <f>MU!AA109+UMKC!AA109+'S&amp;T'!AA109+UMSL!AA109+UMSa!AA109</f>
        <v>2003</v>
      </c>
      <c r="AB109" s="21">
        <f>MU!AB109+UMKC!AB109+'S&amp;T'!AB109+UMSL!AB109+UMSa!AB109</f>
        <v>1782</v>
      </c>
      <c r="AC109" s="21">
        <f>MU!AC109+UMKC!AC109+'S&amp;T'!AC109+UMSL!AC109+UMSa!AC109</f>
        <v>1682</v>
      </c>
      <c r="AD109" s="21">
        <f>MU!AD109+UMKC!AD109+'S&amp;T'!AD109+UMSL!AD109+UMSa!AD109</f>
        <v>1614</v>
      </c>
      <c r="AE109" s="6"/>
    </row>
    <row r="110" spans="1:31" ht="13.5" customHeight="1" x14ac:dyDescent="0.2">
      <c r="A110" s="3"/>
      <c r="D110" s="1" t="s">
        <v>66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23">
        <f>MU!X110+UMKC!X110+'S&amp;T'!X110+UMSL!X110+UMSa!X110</f>
        <v>217</v>
      </c>
      <c r="Y110" s="23">
        <f>MU!Y110+UMKC!Y110+'S&amp;T'!Y110+UMSL!Y110+UMSa!Y110</f>
        <v>229</v>
      </c>
      <c r="Z110" s="23">
        <f>MU!Z110+UMKC!Z110+'S&amp;T'!Z110+UMSL!Z110+UMSa!Z110</f>
        <v>207</v>
      </c>
      <c r="AA110" s="23">
        <f>MU!AA110+UMKC!AA110+'S&amp;T'!AA110+UMSL!AA110+UMSa!AA110</f>
        <v>257</v>
      </c>
      <c r="AB110" s="23">
        <f>MU!AB110+UMKC!AB110+'S&amp;T'!AB110+UMSL!AB110+UMSa!AB110</f>
        <v>337</v>
      </c>
      <c r="AC110" s="23">
        <f>MU!AC110+UMKC!AC110+'S&amp;T'!AC110+UMSL!AC110+UMSa!AC110</f>
        <v>286</v>
      </c>
      <c r="AD110" s="23">
        <f>MU!AD110+UMKC!AD110+'S&amp;T'!AD110+UMSL!AD110+UMSa!AD110</f>
        <v>321</v>
      </c>
      <c r="AE110" s="6"/>
    </row>
    <row r="111" spans="1:31" ht="13.5" customHeight="1" x14ac:dyDescent="0.2">
      <c r="A111" s="3"/>
      <c r="B111" s="9"/>
      <c r="C111" s="9"/>
      <c r="D111" s="9"/>
      <c r="E111" s="21">
        <f>MU!E111+UMKC!E111+'S&amp;T'!E111+UMSL!E111+UMSa!E111</f>
        <v>2416</v>
      </c>
      <c r="F111" s="21">
        <f>MU!F111+UMKC!F111+'S&amp;T'!F111+UMSL!F111+UMSa!F111</f>
        <v>2602</v>
      </c>
      <c r="G111" s="21">
        <f>MU!G111+UMKC!G111+'S&amp;T'!G111+UMSL!G111+UMSa!G111</f>
        <v>2709</v>
      </c>
      <c r="H111" s="21">
        <f>MU!H111+UMKC!H111+'S&amp;T'!H111+UMSL!H111+UMSa!H111</f>
        <v>2597</v>
      </c>
      <c r="I111" s="21">
        <f>MU!I111+UMKC!I111+'S&amp;T'!I111+UMSL!I111+UMSa!I111</f>
        <v>2621</v>
      </c>
      <c r="J111" s="21">
        <f>MU!J111+UMKC!J111+'S&amp;T'!J111+UMSL!J111+UMSa!J111</f>
        <v>2808</v>
      </c>
      <c r="K111" s="21">
        <f>MU!K111+UMKC!K111+'S&amp;T'!K111+UMSL!K111+UMSa!K111</f>
        <v>2940</v>
      </c>
      <c r="L111" s="21">
        <f>MU!L111+UMKC!L111+'S&amp;T'!L111+UMSL!L111+UMSa!L111</f>
        <v>3125</v>
      </c>
      <c r="M111" s="21">
        <f>MU!M111+UMKC!M111+'S&amp;T'!M111+UMSL!M111+UMSa!M111</f>
        <v>3266</v>
      </c>
      <c r="N111" s="21">
        <f>MU!N111+UMKC!N111+'S&amp;T'!N111+UMSL!N111+UMSa!N111</f>
        <v>3291</v>
      </c>
      <c r="O111" s="21">
        <f>MU!O111+UMKC!O111+'S&amp;T'!O111+UMSL!O111+UMSa!O111</f>
        <v>3317</v>
      </c>
      <c r="P111" s="21">
        <f>MU!P111+UMKC!P111+'S&amp;T'!P111+UMSL!P111+UMSa!P111</f>
        <v>3335</v>
      </c>
      <c r="Q111" s="21">
        <f>MU!Q111+UMKC!Q111+'S&amp;T'!Q111+UMSL!Q111+UMSa!Q111</f>
        <v>3393</v>
      </c>
      <c r="R111" s="21">
        <f>MU!R111+UMKC!R111+'S&amp;T'!R111+UMSL!R111+UMSa!R111</f>
        <v>3537</v>
      </c>
      <c r="S111" s="21">
        <f>MU!S111+UMKC!S111+'S&amp;T'!S111+UMSL!S111+UMSa!S111</f>
        <v>3503</v>
      </c>
      <c r="T111" s="21">
        <f>MU!T111+UMKC!T111+'S&amp;T'!T111+UMSL!T111+UMSa!T111</f>
        <v>3672</v>
      </c>
      <c r="U111" s="21">
        <f>MU!U111+UMKC!U111+'S&amp;T'!U111+UMSL!U111+UMSa!U111</f>
        <v>3882</v>
      </c>
      <c r="V111" s="21">
        <f>MU!V111+UMKC!V111+'S&amp;T'!V111+UMSL!V111+UMSa!V111</f>
        <v>4080</v>
      </c>
      <c r="W111" s="21">
        <f>MU!W111+UMKC!W111+'S&amp;T'!W111+UMSL!W111+UMSa!W111</f>
        <v>4204</v>
      </c>
      <c r="X111" s="26">
        <f t="shared" ref="X111:AC111" si="41">SUM(X108:X110)</f>
        <v>4076</v>
      </c>
      <c r="Y111" s="26">
        <f t="shared" si="41"/>
        <v>4145</v>
      </c>
      <c r="Z111" s="26">
        <f t="shared" si="41"/>
        <v>4160</v>
      </c>
      <c r="AA111" s="26">
        <f t="shared" si="41"/>
        <v>4108</v>
      </c>
      <c r="AB111" s="26">
        <f t="shared" si="41"/>
        <v>3871</v>
      </c>
      <c r="AC111" s="26">
        <f t="shared" si="41"/>
        <v>3631</v>
      </c>
      <c r="AD111" s="26">
        <f t="shared" ref="AD111" si="42">SUM(AD108:AD110)</f>
        <v>3459</v>
      </c>
      <c r="AE111" s="6"/>
    </row>
    <row r="112" spans="1:31" ht="13.5" customHeight="1" x14ac:dyDescent="0.2">
      <c r="A112" s="3"/>
      <c r="B112" s="4"/>
      <c r="C112" s="4"/>
      <c r="D112" s="76"/>
      <c r="E112" s="5"/>
      <c r="F112" s="5"/>
      <c r="G112" s="5"/>
      <c r="H112" s="5"/>
      <c r="I112" s="5"/>
      <c r="J112" s="5"/>
      <c r="K112" s="14"/>
      <c r="L112" s="14"/>
      <c r="M112" s="14"/>
      <c r="N112" s="14"/>
      <c r="O112" s="14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6"/>
    </row>
    <row r="113" spans="1:31" ht="13.5" customHeight="1" x14ac:dyDescent="0.2">
      <c r="A113" s="3"/>
      <c r="B113" s="9" t="s">
        <v>77</v>
      </c>
      <c r="C113" s="9"/>
      <c r="D113" s="9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6"/>
    </row>
    <row r="114" spans="1:31" ht="13.5" customHeight="1" x14ac:dyDescent="0.2">
      <c r="A114" s="3"/>
      <c r="B114" s="9"/>
      <c r="C114" s="9"/>
      <c r="D114" s="9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6"/>
    </row>
    <row r="115" spans="1:31" ht="13.5" customHeight="1" x14ac:dyDescent="0.2">
      <c r="A115" s="3"/>
      <c r="B115" s="9" t="s">
        <v>72</v>
      </c>
      <c r="C115" s="9"/>
      <c r="D115" s="9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6"/>
    </row>
    <row r="116" spans="1:31" ht="13.5" customHeight="1" x14ac:dyDescent="0.2">
      <c r="A116" s="3"/>
      <c r="B116" s="9" t="s">
        <v>73</v>
      </c>
      <c r="C116" s="9"/>
      <c r="D116" s="9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6"/>
    </row>
    <row r="117" spans="1:31" ht="13.5" customHeight="1" x14ac:dyDescent="0.2">
      <c r="A117" s="3"/>
      <c r="B117" s="9"/>
      <c r="C117" s="9"/>
      <c r="D117" s="9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6"/>
    </row>
    <row r="118" spans="1:31" ht="13.5" customHeight="1" x14ac:dyDescent="0.2">
      <c r="A118" s="34"/>
      <c r="B118" s="107" t="s">
        <v>80</v>
      </c>
      <c r="C118" s="107"/>
      <c r="D118" s="107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14"/>
      <c r="Z118" s="14"/>
      <c r="AA118" s="14"/>
      <c r="AB118" s="14"/>
      <c r="AC118" s="14"/>
      <c r="AD118" s="14" t="s">
        <v>101</v>
      </c>
      <c r="AE118" s="35"/>
    </row>
  </sheetData>
  <mergeCells count="2">
    <mergeCell ref="A2:AE2"/>
    <mergeCell ref="B118:D118"/>
  </mergeCells>
  <hyperlinks>
    <hyperlink ref="B118:D118" r:id="rId1" display="Source: IPEDS HR, Human Resources Survey"/>
  </hyperlinks>
  <printOptions horizontalCentered="1"/>
  <pageMargins left="0.7" right="0.45" top="0.5" bottom="0.25" header="0.5" footer="0.5"/>
  <pageSetup scale="79" orientation="portrait" r:id="rId2"/>
  <headerFooter alignWithMargins="0"/>
  <rowBreaks count="1" manualBreakCount="1"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B447"/>
  <sheetViews>
    <sheetView zoomScaleNormal="100" workbookViewId="0"/>
  </sheetViews>
  <sheetFormatPr defaultRowHeight="13.5" customHeight="1" x14ac:dyDescent="0.2"/>
  <cols>
    <col min="1" max="3" width="2.7109375" style="1" customWidth="1"/>
    <col min="4" max="4" width="37.7109375" style="1" customWidth="1"/>
    <col min="5" max="24" width="8.7109375" style="26" hidden="1" customWidth="1"/>
    <col min="25" max="30" width="8.7109375" style="26" customWidth="1"/>
    <col min="31" max="31" width="2.7109375" style="1" customWidth="1"/>
    <col min="32" max="16384" width="9.140625" style="1"/>
  </cols>
  <sheetData>
    <row r="2" spans="1:54" ht="15" customHeight="1" x14ac:dyDescent="0.25">
      <c r="A2" s="103" t="s">
        <v>0</v>
      </c>
      <c r="B2" s="104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6"/>
    </row>
    <row r="3" spans="1:54" ht="13.5" customHeight="1" x14ac:dyDescent="0.2">
      <c r="A3" s="3"/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6"/>
    </row>
    <row r="4" spans="1:54" ht="15" customHeight="1" x14ac:dyDescent="0.25">
      <c r="A4" s="3"/>
      <c r="B4" s="7" t="s">
        <v>90</v>
      </c>
      <c r="C4" s="8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6"/>
    </row>
    <row r="5" spans="1:54" ht="15" customHeight="1" x14ac:dyDescent="0.25">
      <c r="A5" s="3"/>
      <c r="B5" s="7" t="s">
        <v>2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6"/>
    </row>
    <row r="6" spans="1:54" ht="13.5" customHeight="1" thickBot="1" x14ac:dyDescent="0.25">
      <c r="A6" s="3"/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6"/>
    </row>
    <row r="7" spans="1:54" ht="13.5" customHeight="1" thickTop="1" x14ac:dyDescent="0.2">
      <c r="A7" s="3"/>
      <c r="B7" s="13"/>
      <c r="C7" s="4"/>
      <c r="D7" s="4"/>
      <c r="E7" s="14" t="s">
        <v>3</v>
      </c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  <c r="K7" s="14" t="s">
        <v>9</v>
      </c>
      <c r="L7" s="14" t="s">
        <v>10</v>
      </c>
      <c r="M7" s="14" t="s">
        <v>11</v>
      </c>
      <c r="N7" s="14" t="s">
        <v>12</v>
      </c>
      <c r="O7" s="14" t="s">
        <v>13</v>
      </c>
      <c r="P7" s="14" t="s">
        <v>14</v>
      </c>
      <c r="Q7" s="14" t="s">
        <v>15</v>
      </c>
      <c r="R7" s="14" t="s">
        <v>16</v>
      </c>
      <c r="S7" s="14" t="s">
        <v>17</v>
      </c>
      <c r="T7" s="14" t="s">
        <v>18</v>
      </c>
      <c r="U7" s="14" t="s">
        <v>19</v>
      </c>
      <c r="V7" s="14" t="s">
        <v>20</v>
      </c>
      <c r="W7" s="14" t="s">
        <v>21</v>
      </c>
      <c r="X7" s="14" t="s">
        <v>22</v>
      </c>
      <c r="Y7" s="14" t="s">
        <v>23</v>
      </c>
      <c r="Z7" s="14" t="s">
        <v>94</v>
      </c>
      <c r="AA7" s="14" t="s">
        <v>96</v>
      </c>
      <c r="AB7" s="14" t="s">
        <v>97</v>
      </c>
      <c r="AC7" s="14" t="s">
        <v>98</v>
      </c>
      <c r="AD7" s="14" t="s">
        <v>99</v>
      </c>
      <c r="AE7" s="6"/>
      <c r="AG7" s="102" t="s">
        <v>95</v>
      </c>
    </row>
    <row r="8" spans="1:54" ht="13.5" customHeight="1" x14ac:dyDescent="0.2">
      <c r="A8" s="3"/>
      <c r="B8" s="9"/>
      <c r="C8" s="9"/>
      <c r="D8" s="9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6"/>
      <c r="AG8" s="102" t="s">
        <v>100</v>
      </c>
    </row>
    <row r="9" spans="1:54" ht="13.5" customHeight="1" x14ac:dyDescent="0.2">
      <c r="A9" s="3"/>
      <c r="B9" s="86" t="s">
        <v>24</v>
      </c>
      <c r="C9" s="87"/>
      <c r="D9" s="87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6"/>
    </row>
    <row r="10" spans="1:54" s="20" customFormat="1" ht="13.5" customHeight="1" x14ac:dyDescent="0.2">
      <c r="A10" s="16"/>
      <c r="B10" s="17"/>
      <c r="C10" s="17"/>
      <c r="D10" s="17"/>
      <c r="E10" s="18">
        <f t="shared" ref="E10:Y10" si="0">E15+E111</f>
        <v>12452</v>
      </c>
      <c r="F10" s="18">
        <f t="shared" si="0"/>
        <v>13196</v>
      </c>
      <c r="G10" s="18">
        <f t="shared" si="0"/>
        <v>13422</v>
      </c>
      <c r="H10" s="18">
        <f t="shared" si="0"/>
        <v>14490</v>
      </c>
      <c r="I10" s="18">
        <f t="shared" si="0"/>
        <v>14822</v>
      </c>
      <c r="J10" s="18">
        <f t="shared" si="0"/>
        <v>15459</v>
      </c>
      <c r="K10" s="18">
        <f t="shared" si="0"/>
        <v>15973</v>
      </c>
      <c r="L10" s="18">
        <f t="shared" si="0"/>
        <v>16150</v>
      </c>
      <c r="M10" s="18">
        <f t="shared" si="0"/>
        <v>16111</v>
      </c>
      <c r="N10" s="18">
        <f t="shared" si="0"/>
        <v>16498</v>
      </c>
      <c r="O10" s="18">
        <f t="shared" si="0"/>
        <v>16163</v>
      </c>
      <c r="P10" s="18">
        <f>P15+P111</f>
        <v>17303</v>
      </c>
      <c r="Q10" s="18">
        <f t="shared" si="0"/>
        <v>17824</v>
      </c>
      <c r="R10" s="18">
        <f t="shared" si="0"/>
        <v>18415</v>
      </c>
      <c r="S10" s="18">
        <f t="shared" si="0"/>
        <v>18499</v>
      </c>
      <c r="T10" s="18">
        <f t="shared" si="0"/>
        <v>18927</v>
      </c>
      <c r="U10" s="18">
        <f t="shared" si="0"/>
        <v>19007</v>
      </c>
      <c r="V10" s="18">
        <f t="shared" si="0"/>
        <v>19372</v>
      </c>
      <c r="W10" s="18">
        <f t="shared" si="0"/>
        <v>19681</v>
      </c>
      <c r="X10" s="18">
        <f t="shared" ref="X10" si="1">X15+X111</f>
        <v>19195</v>
      </c>
      <c r="Y10" s="18">
        <f t="shared" si="0"/>
        <v>19037</v>
      </c>
      <c r="Z10" s="18">
        <f t="shared" ref="Z10" si="2">Z15+Z111</f>
        <v>18845</v>
      </c>
      <c r="AA10" s="18">
        <f t="shared" ref="AA10:AB10" si="3">AA15+AA111</f>
        <v>18825</v>
      </c>
      <c r="AB10" s="18">
        <f t="shared" si="3"/>
        <v>18735</v>
      </c>
      <c r="AC10" s="18">
        <f t="shared" ref="AC10:AD10" si="4">AC15+AC111</f>
        <v>18597</v>
      </c>
      <c r="AD10" s="18">
        <f t="shared" si="4"/>
        <v>19007</v>
      </c>
      <c r="AE10" s="19"/>
      <c r="AF10" s="1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</row>
    <row r="11" spans="1:54" ht="13.5" customHeight="1" x14ac:dyDescent="0.2">
      <c r="A11" s="3"/>
      <c r="B11" s="9"/>
      <c r="C11" s="9"/>
      <c r="D11" s="9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</row>
    <row r="12" spans="1:54" ht="13.5" customHeight="1" x14ac:dyDescent="0.2">
      <c r="A12" s="3"/>
      <c r="B12" s="86" t="s">
        <v>25</v>
      </c>
      <c r="C12" s="89"/>
      <c r="D12" s="89"/>
      <c r="E12" s="90"/>
      <c r="F12" s="90"/>
      <c r="G12" s="90"/>
      <c r="H12" s="90"/>
      <c r="I12" s="90"/>
      <c r="J12" s="90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6"/>
    </row>
    <row r="13" spans="1:54" ht="13.5" customHeight="1" x14ac:dyDescent="0.2">
      <c r="A13" s="3"/>
      <c r="B13" s="9"/>
      <c r="C13" s="9"/>
      <c r="D13" s="9" t="s">
        <v>86</v>
      </c>
      <c r="E13" s="10">
        <v>8187</v>
      </c>
      <c r="F13" s="10">
        <v>8386</v>
      </c>
      <c r="G13" s="10">
        <v>8497</v>
      </c>
      <c r="H13" s="10">
        <v>9210</v>
      </c>
      <c r="I13" s="10">
        <v>9495</v>
      </c>
      <c r="J13" s="10">
        <v>9823</v>
      </c>
      <c r="K13" s="10">
        <v>10434</v>
      </c>
      <c r="L13" s="10">
        <v>10287</v>
      </c>
      <c r="M13" s="10">
        <v>10378</v>
      </c>
      <c r="N13" s="10">
        <v>10459</v>
      </c>
      <c r="O13" s="10">
        <v>9993</v>
      </c>
      <c r="P13" s="10">
        <f t="shared" ref="P13:W14" si="5">P131+P238+P345</f>
        <v>10854</v>
      </c>
      <c r="Q13" s="10">
        <f t="shared" si="5"/>
        <v>11121</v>
      </c>
      <c r="R13" s="10">
        <f t="shared" si="5"/>
        <v>11544</v>
      </c>
      <c r="S13" s="10">
        <f t="shared" si="5"/>
        <v>11675</v>
      </c>
      <c r="T13" s="10">
        <f t="shared" si="5"/>
        <v>11868</v>
      </c>
      <c r="U13" s="10">
        <f t="shared" si="5"/>
        <v>11980</v>
      </c>
      <c r="V13" s="10">
        <f t="shared" si="5"/>
        <v>12120</v>
      </c>
      <c r="W13" s="10">
        <f t="shared" si="5"/>
        <v>12224</v>
      </c>
      <c r="X13" s="21">
        <f t="shared" ref="X13:Z14" si="6">X18+X75</f>
        <v>11963</v>
      </c>
      <c r="Y13" s="21">
        <f t="shared" si="6"/>
        <v>11924</v>
      </c>
      <c r="Z13" s="21">
        <f t="shared" si="6"/>
        <v>11999</v>
      </c>
      <c r="AA13" s="21">
        <f t="shared" ref="AA13:AB13" si="7">AA18+AA75</f>
        <v>11976</v>
      </c>
      <c r="AB13" s="21">
        <f t="shared" si="7"/>
        <v>11948</v>
      </c>
      <c r="AC13" s="21">
        <f t="shared" ref="AC13:AD13" si="8">AC18+AC75</f>
        <v>11752</v>
      </c>
      <c r="AD13" s="21">
        <f t="shared" si="8"/>
        <v>11945</v>
      </c>
      <c r="AE13" s="22"/>
    </row>
    <row r="14" spans="1:54" ht="13.5" customHeight="1" x14ac:dyDescent="0.2">
      <c r="A14" s="3"/>
      <c r="B14" s="9"/>
      <c r="C14" s="9"/>
      <c r="D14" s="9" t="s">
        <v>87</v>
      </c>
      <c r="E14" s="5">
        <v>2718</v>
      </c>
      <c r="F14" s="5">
        <v>3035</v>
      </c>
      <c r="G14" s="5">
        <v>3096</v>
      </c>
      <c r="H14" s="5">
        <v>3545</v>
      </c>
      <c r="I14" s="5">
        <v>3586</v>
      </c>
      <c r="J14" s="5">
        <v>3761</v>
      </c>
      <c r="K14" s="5">
        <v>3643</v>
      </c>
      <c r="L14" s="5">
        <v>3855</v>
      </c>
      <c r="M14" s="5">
        <v>3730</v>
      </c>
      <c r="N14" s="5">
        <v>4100</v>
      </c>
      <c r="O14" s="5">
        <v>4222</v>
      </c>
      <c r="P14" s="5">
        <f t="shared" si="5"/>
        <v>4443</v>
      </c>
      <c r="Q14" s="5">
        <f t="shared" si="5"/>
        <v>4631</v>
      </c>
      <c r="R14" s="5">
        <f t="shared" si="5"/>
        <v>4689</v>
      </c>
      <c r="S14" s="5">
        <f t="shared" si="5"/>
        <v>4639</v>
      </c>
      <c r="T14" s="5">
        <f t="shared" si="5"/>
        <v>4775</v>
      </c>
      <c r="U14" s="5">
        <f t="shared" si="5"/>
        <v>4655</v>
      </c>
      <c r="V14" s="5">
        <f t="shared" si="5"/>
        <v>4761</v>
      </c>
      <c r="W14" s="5">
        <f t="shared" si="5"/>
        <v>4844</v>
      </c>
      <c r="X14" s="23">
        <f t="shared" si="6"/>
        <v>4668</v>
      </c>
      <c r="Y14" s="23">
        <f t="shared" si="6"/>
        <v>4506</v>
      </c>
      <c r="Z14" s="23">
        <f t="shared" si="6"/>
        <v>4183</v>
      </c>
      <c r="AA14" s="23">
        <f t="shared" ref="AA14:AB14" si="9">AA19+AA76</f>
        <v>4238</v>
      </c>
      <c r="AB14" s="23">
        <f t="shared" si="9"/>
        <v>4356</v>
      </c>
      <c r="AC14" s="23">
        <f t="shared" ref="AC14:AD14" si="10">AC19+AC76</f>
        <v>4630</v>
      </c>
      <c r="AD14" s="23">
        <f t="shared" si="10"/>
        <v>4962</v>
      </c>
      <c r="AE14" s="22"/>
    </row>
    <row r="15" spans="1:54" ht="13.5" customHeight="1" x14ac:dyDescent="0.2">
      <c r="A15" s="3"/>
      <c r="B15" s="9"/>
      <c r="C15" s="9"/>
      <c r="D15" s="24"/>
      <c r="E15" s="10">
        <f t="shared" ref="E15:J15" si="11">SUM(E13:E14)</f>
        <v>10905</v>
      </c>
      <c r="F15" s="10">
        <f t="shared" si="11"/>
        <v>11421</v>
      </c>
      <c r="G15" s="10">
        <f t="shared" si="11"/>
        <v>11593</v>
      </c>
      <c r="H15" s="10">
        <f t="shared" si="11"/>
        <v>12755</v>
      </c>
      <c r="I15" s="10">
        <f t="shared" si="11"/>
        <v>13081</v>
      </c>
      <c r="J15" s="10">
        <f t="shared" si="11"/>
        <v>13584</v>
      </c>
      <c r="K15" s="10">
        <f t="shared" ref="K15:Y15" si="12">SUM(K13:K14)</f>
        <v>14077</v>
      </c>
      <c r="L15" s="10">
        <f t="shared" si="12"/>
        <v>14142</v>
      </c>
      <c r="M15" s="10">
        <f t="shared" si="12"/>
        <v>14108</v>
      </c>
      <c r="N15" s="10">
        <f t="shared" si="12"/>
        <v>14559</v>
      </c>
      <c r="O15" s="10">
        <f t="shared" si="12"/>
        <v>14215</v>
      </c>
      <c r="P15" s="10">
        <f t="shared" ref="P15:V15" si="13">SUM(P13:P14)</f>
        <v>15297</v>
      </c>
      <c r="Q15" s="10">
        <f t="shared" si="13"/>
        <v>15752</v>
      </c>
      <c r="R15" s="10">
        <f t="shared" si="13"/>
        <v>16233</v>
      </c>
      <c r="S15" s="10">
        <f t="shared" si="13"/>
        <v>16314</v>
      </c>
      <c r="T15" s="10">
        <f t="shared" si="13"/>
        <v>16643</v>
      </c>
      <c r="U15" s="10">
        <f t="shared" si="13"/>
        <v>16635</v>
      </c>
      <c r="V15" s="10">
        <f t="shared" si="13"/>
        <v>16881</v>
      </c>
      <c r="W15" s="10">
        <f t="shared" si="12"/>
        <v>17068</v>
      </c>
      <c r="X15" s="21">
        <f t="shared" ref="X15" si="14">SUM(X13:X14)</f>
        <v>16631</v>
      </c>
      <c r="Y15" s="21">
        <f t="shared" si="12"/>
        <v>16430</v>
      </c>
      <c r="Z15" s="21">
        <f t="shared" ref="Z15" si="15">SUM(Z13:Z14)</f>
        <v>16182</v>
      </c>
      <c r="AA15" s="21">
        <f t="shared" ref="AA15:AB15" si="16">SUM(AA13:AA14)</f>
        <v>16214</v>
      </c>
      <c r="AB15" s="21">
        <f t="shared" si="16"/>
        <v>16304</v>
      </c>
      <c r="AC15" s="21">
        <f t="shared" ref="AC15:AD15" si="17">SUM(AC13:AC14)</f>
        <v>16382</v>
      </c>
      <c r="AD15" s="21">
        <f t="shared" si="17"/>
        <v>16907</v>
      </c>
      <c r="AE15" s="22"/>
    </row>
    <row r="16" spans="1:54" ht="13.5" customHeight="1" x14ac:dyDescent="0.2">
      <c r="A16" s="3"/>
      <c r="B16" s="9"/>
      <c r="C16" s="9"/>
      <c r="D16" s="24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21"/>
      <c r="P16" s="10"/>
      <c r="Q16" s="10"/>
      <c r="R16" s="10"/>
      <c r="S16" s="10"/>
      <c r="T16" s="10"/>
      <c r="U16" s="10"/>
      <c r="V16" s="10"/>
      <c r="W16" s="10"/>
      <c r="X16" s="21"/>
      <c r="Y16" s="21"/>
      <c r="Z16" s="21"/>
      <c r="AA16" s="21"/>
      <c r="AB16" s="21"/>
      <c r="AC16" s="21"/>
      <c r="AD16" s="21"/>
      <c r="AE16" s="22"/>
    </row>
    <row r="17" spans="1:31" ht="13.5" customHeight="1" x14ac:dyDescent="0.2">
      <c r="A17" s="3"/>
      <c r="B17" s="86" t="s">
        <v>26</v>
      </c>
      <c r="C17" s="92"/>
      <c r="D17" s="93"/>
      <c r="E17" s="94"/>
      <c r="F17" s="94"/>
      <c r="G17" s="94"/>
      <c r="H17" s="94"/>
      <c r="I17" s="94"/>
      <c r="J17" s="94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6"/>
    </row>
    <row r="18" spans="1:31" ht="13.5" customHeight="1" x14ac:dyDescent="0.2">
      <c r="A18" s="3"/>
      <c r="B18" s="9"/>
      <c r="C18" s="9"/>
      <c r="D18" s="9" t="s">
        <v>86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0">
        <f t="shared" ref="X18:AC18" si="18">X25</f>
        <v>2395</v>
      </c>
      <c r="Y18" s="10">
        <f t="shared" si="18"/>
        <v>2319</v>
      </c>
      <c r="Z18" s="10">
        <f t="shared" si="18"/>
        <v>2351</v>
      </c>
      <c r="AA18" s="10">
        <f t="shared" si="18"/>
        <v>2309</v>
      </c>
      <c r="AB18" s="10">
        <f t="shared" si="18"/>
        <v>2328</v>
      </c>
      <c r="AC18" s="10">
        <f t="shared" si="18"/>
        <v>2270</v>
      </c>
      <c r="AD18" s="10">
        <f t="shared" ref="AD18" si="19">AD25</f>
        <v>2285</v>
      </c>
      <c r="AE18" s="6"/>
    </row>
    <row r="19" spans="1:31" ht="13.5" customHeight="1" x14ac:dyDescent="0.2">
      <c r="A19" s="3"/>
      <c r="B19" s="9"/>
      <c r="C19" s="9"/>
      <c r="D19" s="9" t="s">
        <v>88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5">
        <f t="shared" ref="X19:AC19" si="20">X69</f>
        <v>1033</v>
      </c>
      <c r="Y19" s="5">
        <f t="shared" si="20"/>
        <v>931</v>
      </c>
      <c r="Z19" s="5">
        <f t="shared" si="20"/>
        <v>892</v>
      </c>
      <c r="AA19" s="5">
        <f t="shared" si="20"/>
        <v>905</v>
      </c>
      <c r="AB19" s="5">
        <f t="shared" si="20"/>
        <v>840</v>
      </c>
      <c r="AC19" s="5">
        <f t="shared" si="20"/>
        <v>818</v>
      </c>
      <c r="AD19" s="5">
        <f t="shared" ref="AD19" si="21">AD69</f>
        <v>818</v>
      </c>
      <c r="AE19" s="6"/>
    </row>
    <row r="20" spans="1:31" ht="13.5" customHeight="1" x14ac:dyDescent="0.2">
      <c r="A20" s="3"/>
      <c r="B20" s="9"/>
      <c r="C20" s="9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10">
        <f t="shared" ref="X20:AC20" si="22">SUM(X18:X19)</f>
        <v>3428</v>
      </c>
      <c r="Y20" s="10">
        <f t="shared" si="22"/>
        <v>3250</v>
      </c>
      <c r="Z20" s="10">
        <f t="shared" si="22"/>
        <v>3243</v>
      </c>
      <c r="AA20" s="10">
        <f t="shared" si="22"/>
        <v>3214</v>
      </c>
      <c r="AB20" s="10">
        <f t="shared" si="22"/>
        <v>3168</v>
      </c>
      <c r="AC20" s="10">
        <f t="shared" si="22"/>
        <v>3088</v>
      </c>
      <c r="AD20" s="10">
        <f t="shared" ref="AD20" si="23">SUM(AD18:AD19)</f>
        <v>3103</v>
      </c>
      <c r="AE20" s="6"/>
    </row>
    <row r="21" spans="1:31" ht="13.5" customHeight="1" x14ac:dyDescent="0.2">
      <c r="A21" s="3"/>
      <c r="B21" s="9"/>
      <c r="C21" s="8" t="s">
        <v>27</v>
      </c>
      <c r="D21" s="8"/>
      <c r="E21" s="25"/>
      <c r="F21" s="25"/>
      <c r="G21" s="25"/>
      <c r="H21" s="25"/>
      <c r="I21" s="25"/>
      <c r="J21" s="25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6"/>
    </row>
    <row r="22" spans="1:31" ht="13.5" customHeight="1" x14ac:dyDescent="0.2">
      <c r="A22" s="3"/>
      <c r="B22" s="9"/>
      <c r="D22" s="1" t="s">
        <v>28</v>
      </c>
      <c r="X22" s="27">
        <f t="shared" ref="X22:Z24" si="24">X140+X247+X354</f>
        <v>1820</v>
      </c>
      <c r="Y22" s="27">
        <f t="shared" si="24"/>
        <v>1853</v>
      </c>
      <c r="Z22" s="27">
        <f t="shared" si="24"/>
        <v>1885</v>
      </c>
      <c r="AA22" s="27">
        <f>AA140+AA247</f>
        <v>1852</v>
      </c>
      <c r="AB22" s="27">
        <f>AB140+AB247</f>
        <v>1869</v>
      </c>
      <c r="AC22" s="27">
        <f>AC140+AC247</f>
        <v>1831</v>
      </c>
      <c r="AD22" s="27">
        <f>AD140+AD247</f>
        <v>1879</v>
      </c>
      <c r="AE22" s="22"/>
    </row>
    <row r="23" spans="1:31" ht="13.5" customHeight="1" x14ac:dyDescent="0.2">
      <c r="A23" s="3"/>
      <c r="B23" s="9"/>
      <c r="D23" s="1" t="s">
        <v>29</v>
      </c>
      <c r="X23" s="27">
        <f t="shared" si="24"/>
        <v>357</v>
      </c>
      <c r="Y23" s="27">
        <f t="shared" si="24"/>
        <v>345</v>
      </c>
      <c r="Z23" s="27">
        <f t="shared" si="24"/>
        <v>342</v>
      </c>
      <c r="AA23" s="27">
        <f t="shared" ref="AA23:AB24" si="25">AA141+AA248</f>
        <v>333</v>
      </c>
      <c r="AB23" s="27">
        <f t="shared" si="25"/>
        <v>337</v>
      </c>
      <c r="AC23" s="27">
        <f t="shared" ref="AC23:AD23" si="26">AC141+AC248</f>
        <v>306</v>
      </c>
      <c r="AD23" s="27">
        <f t="shared" si="26"/>
        <v>314</v>
      </c>
      <c r="AE23" s="22"/>
    </row>
    <row r="24" spans="1:31" ht="13.5" customHeight="1" x14ac:dyDescent="0.2">
      <c r="A24" s="3"/>
      <c r="B24" s="9"/>
      <c r="D24" s="1" t="s">
        <v>30</v>
      </c>
      <c r="X24" s="23">
        <f t="shared" si="24"/>
        <v>218</v>
      </c>
      <c r="Y24" s="23">
        <f t="shared" si="24"/>
        <v>121</v>
      </c>
      <c r="Z24" s="23">
        <f t="shared" si="24"/>
        <v>124</v>
      </c>
      <c r="AA24" s="23">
        <f t="shared" si="25"/>
        <v>124</v>
      </c>
      <c r="AB24" s="23">
        <f t="shared" si="25"/>
        <v>122</v>
      </c>
      <c r="AC24" s="23">
        <f t="shared" ref="AC24:AD24" si="27">AC142+AC249</f>
        <v>133</v>
      </c>
      <c r="AD24" s="23">
        <f t="shared" si="27"/>
        <v>92</v>
      </c>
      <c r="AE24" s="22"/>
    </row>
    <row r="25" spans="1:31" ht="13.5" customHeight="1" x14ac:dyDescent="0.2">
      <c r="A25" s="3"/>
      <c r="B25" s="9"/>
      <c r="X25" s="27">
        <f t="shared" ref="X25:AC25" si="28">SUM(X22:X24)</f>
        <v>2395</v>
      </c>
      <c r="Y25" s="27">
        <f t="shared" si="28"/>
        <v>2319</v>
      </c>
      <c r="Z25" s="27">
        <f t="shared" si="28"/>
        <v>2351</v>
      </c>
      <c r="AA25" s="27">
        <f t="shared" si="28"/>
        <v>2309</v>
      </c>
      <c r="AB25" s="27">
        <f t="shared" si="28"/>
        <v>2328</v>
      </c>
      <c r="AC25" s="27">
        <f t="shared" si="28"/>
        <v>2270</v>
      </c>
      <c r="AD25" s="27">
        <f t="shared" ref="AD25" si="29">SUM(AD22:AD24)</f>
        <v>2285</v>
      </c>
      <c r="AE25" s="22"/>
    </row>
    <row r="26" spans="1:31" ht="13.5" customHeight="1" x14ac:dyDescent="0.2">
      <c r="A26" s="3"/>
      <c r="B26" s="9"/>
      <c r="C26" s="8" t="s">
        <v>31</v>
      </c>
      <c r="X26" s="27"/>
      <c r="Y26" s="27"/>
      <c r="Z26" s="27"/>
      <c r="AA26" s="27"/>
      <c r="AB26" s="27"/>
      <c r="AC26" s="27"/>
      <c r="AD26" s="27"/>
      <c r="AE26" s="22"/>
    </row>
    <row r="27" spans="1:31" ht="13.5" customHeight="1" x14ac:dyDescent="0.2">
      <c r="A27" s="3"/>
      <c r="B27" s="9"/>
      <c r="C27" s="9"/>
      <c r="D27" s="9" t="s">
        <v>32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27">
        <f t="shared" ref="X27:Z32" si="30">X145+X252+X359</f>
        <v>54</v>
      </c>
      <c r="Y27" s="27">
        <f t="shared" si="30"/>
        <v>63</v>
      </c>
      <c r="Z27" s="27">
        <f t="shared" si="30"/>
        <v>62</v>
      </c>
      <c r="AA27" s="27">
        <f t="shared" ref="AA27:AB32" si="31">AA145+AA252</f>
        <v>61</v>
      </c>
      <c r="AB27" s="27">
        <f t="shared" si="31"/>
        <v>64</v>
      </c>
      <c r="AC27" s="27">
        <f t="shared" ref="AC27:AD27" si="32">AC145+AC252</f>
        <v>67</v>
      </c>
      <c r="AD27" s="27">
        <f t="shared" si="32"/>
        <v>68</v>
      </c>
      <c r="AE27" s="22"/>
    </row>
    <row r="28" spans="1:31" ht="13.5" customHeight="1" x14ac:dyDescent="0.2">
      <c r="A28" s="3"/>
      <c r="B28" s="9"/>
      <c r="C28" s="9"/>
      <c r="D28" s="9" t="s">
        <v>33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27">
        <f t="shared" si="30"/>
        <v>148</v>
      </c>
      <c r="Y28" s="27">
        <f t="shared" si="30"/>
        <v>178</v>
      </c>
      <c r="Z28" s="27">
        <f t="shared" si="30"/>
        <v>185</v>
      </c>
      <c r="AA28" s="27">
        <f t="shared" si="31"/>
        <v>194</v>
      </c>
      <c r="AB28" s="27">
        <f t="shared" si="31"/>
        <v>208</v>
      </c>
      <c r="AC28" s="27">
        <f t="shared" ref="AC28:AD28" si="33">AC146+AC253</f>
        <v>215</v>
      </c>
      <c r="AD28" s="27">
        <f t="shared" si="33"/>
        <v>213</v>
      </c>
      <c r="AE28" s="22"/>
    </row>
    <row r="29" spans="1:31" ht="13.5" customHeight="1" x14ac:dyDescent="0.2">
      <c r="A29" s="3"/>
      <c r="B29" s="9"/>
      <c r="C29" s="9"/>
      <c r="D29" s="9" t="s">
        <v>34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27">
        <f t="shared" si="30"/>
        <v>363</v>
      </c>
      <c r="Y29" s="27">
        <f t="shared" si="30"/>
        <v>365</v>
      </c>
      <c r="Z29" s="27">
        <f t="shared" si="30"/>
        <v>390</v>
      </c>
      <c r="AA29" s="27">
        <f t="shared" si="31"/>
        <v>410</v>
      </c>
      <c r="AB29" s="27">
        <f t="shared" si="31"/>
        <v>410</v>
      </c>
      <c r="AC29" s="27">
        <f t="shared" ref="AC29:AD29" si="34">AC147+AC254</f>
        <v>388</v>
      </c>
      <c r="AD29" s="27">
        <f t="shared" si="34"/>
        <v>429</v>
      </c>
      <c r="AE29" s="22"/>
    </row>
    <row r="30" spans="1:31" ht="13.5" customHeight="1" x14ac:dyDescent="0.2">
      <c r="A30" s="3"/>
      <c r="B30" s="9"/>
      <c r="C30" s="9"/>
      <c r="D30" s="9" t="s">
        <v>35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27">
        <f t="shared" si="30"/>
        <v>102</v>
      </c>
      <c r="Y30" s="27">
        <f t="shared" si="30"/>
        <v>94</v>
      </c>
      <c r="Z30" s="27">
        <f t="shared" si="30"/>
        <v>110</v>
      </c>
      <c r="AA30" s="27">
        <f t="shared" si="31"/>
        <v>108</v>
      </c>
      <c r="AB30" s="27">
        <f t="shared" si="31"/>
        <v>88</v>
      </c>
      <c r="AC30" s="27">
        <f t="shared" ref="AC30:AD30" si="35">AC148+AC255</f>
        <v>86</v>
      </c>
      <c r="AD30" s="27">
        <f t="shared" si="35"/>
        <v>88</v>
      </c>
      <c r="AE30" s="22"/>
    </row>
    <row r="31" spans="1:31" ht="13.5" customHeight="1" x14ac:dyDescent="0.2">
      <c r="A31" s="3"/>
      <c r="B31" s="9"/>
      <c r="C31" s="9"/>
      <c r="D31" s="9" t="s">
        <v>36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27">
        <f t="shared" si="30"/>
        <v>11</v>
      </c>
      <c r="Y31" s="27">
        <f t="shared" si="30"/>
        <v>14</v>
      </c>
      <c r="Z31" s="27">
        <f t="shared" si="30"/>
        <v>13</v>
      </c>
      <c r="AA31" s="27">
        <f t="shared" si="31"/>
        <v>18</v>
      </c>
      <c r="AB31" s="27">
        <f t="shared" si="31"/>
        <v>19</v>
      </c>
      <c r="AC31" s="27">
        <f t="shared" ref="AC31:AD31" si="36">AC149+AC256</f>
        <v>15</v>
      </c>
      <c r="AD31" s="27">
        <f t="shared" si="36"/>
        <v>9</v>
      </c>
      <c r="AE31" s="22"/>
    </row>
    <row r="32" spans="1:31" ht="13.5" customHeight="1" x14ac:dyDescent="0.2">
      <c r="A32" s="3"/>
      <c r="B32" s="9"/>
      <c r="C32" s="9"/>
      <c r="D32" s="9" t="s">
        <v>37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23">
        <f t="shared" si="30"/>
        <v>62</v>
      </c>
      <c r="Y32" s="23">
        <f t="shared" si="30"/>
        <v>73</v>
      </c>
      <c r="Z32" s="23">
        <f t="shared" si="30"/>
        <v>74</v>
      </c>
      <c r="AA32" s="23">
        <f t="shared" si="31"/>
        <v>88</v>
      </c>
      <c r="AB32" s="23">
        <f t="shared" si="31"/>
        <v>97</v>
      </c>
      <c r="AC32" s="23">
        <f t="shared" ref="AC32:AD32" si="37">AC150+AC257</f>
        <v>87</v>
      </c>
      <c r="AD32" s="23">
        <f t="shared" si="37"/>
        <v>99</v>
      </c>
      <c r="AE32" s="22"/>
    </row>
    <row r="33" spans="1:31" ht="13.5" customHeight="1" x14ac:dyDescent="0.2">
      <c r="A33" s="3"/>
      <c r="B33" s="9"/>
      <c r="C33" s="9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8">
        <f t="shared" ref="X33:AC33" si="38">SUM(X27:X32)</f>
        <v>740</v>
      </c>
      <c r="Y33" s="28">
        <f t="shared" si="38"/>
        <v>787</v>
      </c>
      <c r="Z33" s="28">
        <f t="shared" si="38"/>
        <v>834</v>
      </c>
      <c r="AA33" s="28">
        <f t="shared" si="38"/>
        <v>879</v>
      </c>
      <c r="AB33" s="28">
        <f t="shared" si="38"/>
        <v>886</v>
      </c>
      <c r="AC33" s="28">
        <f t="shared" si="38"/>
        <v>858</v>
      </c>
      <c r="AD33" s="28">
        <f t="shared" ref="AD33" si="39">SUM(AD27:AD32)</f>
        <v>906</v>
      </c>
      <c r="AE33" s="22"/>
    </row>
    <row r="34" spans="1:31" ht="13.5" customHeight="1" x14ac:dyDescent="0.2">
      <c r="A34" s="3"/>
      <c r="B34" s="9"/>
      <c r="C34" s="8" t="s">
        <v>38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28"/>
      <c r="Y34" s="28"/>
      <c r="Z34" s="28"/>
      <c r="AA34" s="28"/>
      <c r="AB34" s="28"/>
      <c r="AC34" s="28"/>
      <c r="AD34" s="28"/>
      <c r="AE34" s="22"/>
    </row>
    <row r="35" spans="1:31" ht="13.5" customHeight="1" x14ac:dyDescent="0.2">
      <c r="A35" s="3"/>
      <c r="B35" s="9"/>
      <c r="C35" s="9"/>
      <c r="D35" s="9" t="s">
        <v>32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27">
        <f t="shared" ref="X35:Z40" si="40">X153+X260+X367</f>
        <v>432</v>
      </c>
      <c r="Y35" s="27">
        <f t="shared" si="40"/>
        <v>447</v>
      </c>
      <c r="Z35" s="27">
        <f t="shared" si="40"/>
        <v>451</v>
      </c>
      <c r="AA35" s="27">
        <f t="shared" ref="AA35:AB40" si="41">AA153+AA260</f>
        <v>401</v>
      </c>
      <c r="AB35" s="27">
        <f t="shared" si="41"/>
        <v>418</v>
      </c>
      <c r="AC35" s="27">
        <f t="shared" ref="AC35:AD35" si="42">AC153+AC260</f>
        <v>414</v>
      </c>
      <c r="AD35" s="27">
        <f t="shared" si="42"/>
        <v>396</v>
      </c>
      <c r="AE35" s="22"/>
    </row>
    <row r="36" spans="1:31" ht="13.5" customHeight="1" x14ac:dyDescent="0.2">
      <c r="A36" s="3"/>
      <c r="B36" s="9"/>
      <c r="C36" s="9"/>
      <c r="D36" s="9" t="s">
        <v>33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27">
        <f t="shared" si="40"/>
        <v>354</v>
      </c>
      <c r="Y36" s="27">
        <f t="shared" si="40"/>
        <v>348</v>
      </c>
      <c r="Z36" s="27">
        <f t="shared" si="40"/>
        <v>346</v>
      </c>
      <c r="AA36" s="27">
        <f t="shared" si="41"/>
        <v>335</v>
      </c>
      <c r="AB36" s="27">
        <f t="shared" si="41"/>
        <v>331</v>
      </c>
      <c r="AC36" s="27">
        <f t="shared" ref="AC36:AD36" si="43">AC154+AC261</f>
        <v>321</v>
      </c>
      <c r="AD36" s="27">
        <f t="shared" si="43"/>
        <v>329</v>
      </c>
      <c r="AE36" s="22"/>
    </row>
    <row r="37" spans="1:31" ht="13.5" customHeight="1" x14ac:dyDescent="0.2">
      <c r="A37" s="3"/>
      <c r="B37" s="9"/>
      <c r="C37" s="9"/>
      <c r="D37" s="9" t="s">
        <v>34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27">
        <f t="shared" si="40"/>
        <v>2</v>
      </c>
      <c r="Y37" s="27">
        <f t="shared" si="40"/>
        <v>1</v>
      </c>
      <c r="Z37" s="27">
        <f t="shared" si="40"/>
        <v>1</v>
      </c>
      <c r="AA37" s="27">
        <f t="shared" si="41"/>
        <v>0</v>
      </c>
      <c r="AB37" s="27">
        <f t="shared" si="41"/>
        <v>0</v>
      </c>
      <c r="AC37" s="27">
        <f t="shared" ref="AC37:AD37" si="44">AC155+AC262</f>
        <v>0</v>
      </c>
      <c r="AD37" s="27">
        <f t="shared" si="44"/>
        <v>0</v>
      </c>
      <c r="AE37" s="22"/>
    </row>
    <row r="38" spans="1:31" ht="13.5" customHeight="1" x14ac:dyDescent="0.2">
      <c r="A38" s="3"/>
      <c r="B38" s="9"/>
      <c r="C38" s="9"/>
      <c r="D38" s="9" t="s">
        <v>35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27">
        <f t="shared" si="40"/>
        <v>0</v>
      </c>
      <c r="Y38" s="27">
        <f t="shared" si="40"/>
        <v>0</v>
      </c>
      <c r="Z38" s="27">
        <f t="shared" si="40"/>
        <v>0</v>
      </c>
      <c r="AA38" s="27">
        <f t="shared" si="41"/>
        <v>0</v>
      </c>
      <c r="AB38" s="27">
        <f t="shared" si="41"/>
        <v>0</v>
      </c>
      <c r="AC38" s="27">
        <f t="shared" ref="AC38:AD38" si="45">AC156+AC263</f>
        <v>0</v>
      </c>
      <c r="AD38" s="27">
        <f t="shared" si="45"/>
        <v>0</v>
      </c>
      <c r="AE38" s="22"/>
    </row>
    <row r="39" spans="1:31" ht="13.5" customHeight="1" x14ac:dyDescent="0.2">
      <c r="A39" s="3"/>
      <c r="B39" s="9"/>
      <c r="C39" s="9"/>
      <c r="D39" s="9" t="s">
        <v>36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27">
        <f t="shared" si="40"/>
        <v>0</v>
      </c>
      <c r="Y39" s="27">
        <f t="shared" si="40"/>
        <v>0</v>
      </c>
      <c r="Z39" s="27">
        <f t="shared" si="40"/>
        <v>0</v>
      </c>
      <c r="AA39" s="27">
        <f t="shared" si="41"/>
        <v>0</v>
      </c>
      <c r="AB39" s="27">
        <f t="shared" si="41"/>
        <v>0</v>
      </c>
      <c r="AC39" s="27">
        <f t="shared" ref="AC39:AD39" si="46">AC157+AC264</f>
        <v>0</v>
      </c>
      <c r="AD39" s="27">
        <f t="shared" si="46"/>
        <v>0</v>
      </c>
      <c r="AE39" s="22"/>
    </row>
    <row r="40" spans="1:31" ht="13.5" customHeight="1" x14ac:dyDescent="0.2">
      <c r="A40" s="3"/>
      <c r="B40" s="9"/>
      <c r="C40" s="9"/>
      <c r="D40" s="9" t="s">
        <v>39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23">
        <f t="shared" si="40"/>
        <v>0</v>
      </c>
      <c r="Y40" s="23">
        <f t="shared" si="40"/>
        <v>0</v>
      </c>
      <c r="Z40" s="23">
        <f t="shared" si="40"/>
        <v>0</v>
      </c>
      <c r="AA40" s="23">
        <f t="shared" si="41"/>
        <v>0</v>
      </c>
      <c r="AB40" s="23">
        <f t="shared" si="41"/>
        <v>0</v>
      </c>
      <c r="AC40" s="23">
        <f t="shared" ref="AC40:AD40" si="47">AC158+AC265</f>
        <v>0</v>
      </c>
      <c r="AD40" s="23">
        <f t="shared" si="47"/>
        <v>0</v>
      </c>
      <c r="AE40" s="22"/>
    </row>
    <row r="41" spans="1:31" ht="13.5" customHeight="1" x14ac:dyDescent="0.2">
      <c r="A41" s="3"/>
      <c r="B41" s="9"/>
      <c r="C41" s="9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8">
        <f t="shared" ref="X41:AC41" si="48">SUM(X35:X40)</f>
        <v>788</v>
      </c>
      <c r="Y41" s="28">
        <f t="shared" si="48"/>
        <v>796</v>
      </c>
      <c r="Z41" s="28">
        <f t="shared" si="48"/>
        <v>798</v>
      </c>
      <c r="AA41" s="28">
        <f t="shared" si="48"/>
        <v>736</v>
      </c>
      <c r="AB41" s="28">
        <f t="shared" si="48"/>
        <v>749</v>
      </c>
      <c r="AC41" s="28">
        <f t="shared" si="48"/>
        <v>735</v>
      </c>
      <c r="AD41" s="28">
        <f t="shared" ref="AD41" si="49">SUM(AD35:AD40)</f>
        <v>725</v>
      </c>
      <c r="AE41" s="22"/>
    </row>
    <row r="42" spans="1:31" ht="13.5" customHeight="1" x14ac:dyDescent="0.2">
      <c r="A42" s="3"/>
      <c r="B42" s="9"/>
      <c r="C42" s="8" t="s">
        <v>40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28"/>
      <c r="Y42" s="28"/>
      <c r="Z42" s="28"/>
      <c r="AA42" s="28"/>
      <c r="AB42" s="28"/>
      <c r="AC42" s="28"/>
      <c r="AD42" s="28"/>
      <c r="AE42" s="22"/>
    </row>
    <row r="43" spans="1:31" ht="13.5" customHeight="1" x14ac:dyDescent="0.2">
      <c r="A43" s="3"/>
      <c r="B43" s="9"/>
      <c r="C43" s="9"/>
      <c r="D43" s="9" t="s">
        <v>32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27">
        <f t="shared" ref="X43:Z48" si="50">X161+X268+X375</f>
        <v>2</v>
      </c>
      <c r="Y43" s="27">
        <f t="shared" si="50"/>
        <v>2</v>
      </c>
      <c r="Z43" s="27">
        <f t="shared" si="50"/>
        <v>2</v>
      </c>
      <c r="AA43" s="27">
        <f t="shared" ref="AA43:AB48" si="51">AA161+AA268</f>
        <v>2</v>
      </c>
      <c r="AB43" s="27">
        <f t="shared" si="51"/>
        <v>1</v>
      </c>
      <c r="AC43" s="27">
        <f t="shared" ref="AC43:AD43" si="52">AC161+AC268</f>
        <v>3</v>
      </c>
      <c r="AD43" s="27">
        <f t="shared" si="52"/>
        <v>1</v>
      </c>
      <c r="AE43" s="22"/>
    </row>
    <row r="44" spans="1:31" ht="13.5" customHeight="1" x14ac:dyDescent="0.2">
      <c r="A44" s="3"/>
      <c r="B44" s="9"/>
      <c r="C44" s="9"/>
      <c r="D44" s="9" t="s">
        <v>33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27">
        <f t="shared" si="50"/>
        <v>24</v>
      </c>
      <c r="Y44" s="27">
        <f t="shared" si="50"/>
        <v>19</v>
      </c>
      <c r="Z44" s="27">
        <f t="shared" si="50"/>
        <v>20</v>
      </c>
      <c r="AA44" s="27">
        <f t="shared" si="51"/>
        <v>10</v>
      </c>
      <c r="AB44" s="27">
        <f t="shared" si="51"/>
        <v>12</v>
      </c>
      <c r="AC44" s="27">
        <f t="shared" ref="AC44:AD44" si="53">AC162+AC269</f>
        <v>13</v>
      </c>
      <c r="AD44" s="27">
        <f t="shared" si="53"/>
        <v>9</v>
      </c>
      <c r="AE44" s="22"/>
    </row>
    <row r="45" spans="1:31" ht="13.5" customHeight="1" x14ac:dyDescent="0.2">
      <c r="A45" s="3"/>
      <c r="B45" s="9"/>
      <c r="C45" s="9"/>
      <c r="D45" s="9" t="s">
        <v>34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27">
        <f t="shared" si="50"/>
        <v>266</v>
      </c>
      <c r="Y45" s="27">
        <f t="shared" si="50"/>
        <v>249</v>
      </c>
      <c r="Z45" s="27">
        <f t="shared" si="50"/>
        <v>231</v>
      </c>
      <c r="AA45" s="27">
        <f t="shared" si="51"/>
        <v>225</v>
      </c>
      <c r="AB45" s="27">
        <f t="shared" si="51"/>
        <v>221</v>
      </c>
      <c r="AC45" s="27">
        <f t="shared" ref="AC45:AD45" si="54">AC163+AC270</f>
        <v>222</v>
      </c>
      <c r="AD45" s="27">
        <f t="shared" si="54"/>
        <v>238</v>
      </c>
      <c r="AE45" s="22"/>
    </row>
    <row r="46" spans="1:31" ht="13.5" customHeight="1" x14ac:dyDescent="0.2">
      <c r="A46" s="3"/>
      <c r="B46" s="9"/>
      <c r="C46" s="9"/>
      <c r="D46" s="9" t="s">
        <v>35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27">
        <f t="shared" si="50"/>
        <v>0</v>
      </c>
      <c r="Y46" s="27">
        <f t="shared" si="50"/>
        <v>0</v>
      </c>
      <c r="Z46" s="27">
        <f t="shared" si="50"/>
        <v>0</v>
      </c>
      <c r="AA46" s="27">
        <f t="shared" si="51"/>
        <v>0</v>
      </c>
      <c r="AB46" s="27">
        <f t="shared" si="51"/>
        <v>0</v>
      </c>
      <c r="AC46" s="27">
        <f t="shared" ref="AC46:AD46" si="55">AC164+AC271</f>
        <v>0</v>
      </c>
      <c r="AD46" s="27">
        <f t="shared" si="55"/>
        <v>0</v>
      </c>
      <c r="AE46" s="22"/>
    </row>
    <row r="47" spans="1:31" ht="13.5" customHeight="1" x14ac:dyDescent="0.2">
      <c r="A47" s="3"/>
      <c r="B47" s="9"/>
      <c r="C47" s="9"/>
      <c r="D47" s="9" t="s">
        <v>36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27">
        <f t="shared" si="50"/>
        <v>0</v>
      </c>
      <c r="Y47" s="27">
        <f t="shared" si="50"/>
        <v>0</v>
      </c>
      <c r="Z47" s="27">
        <f t="shared" si="50"/>
        <v>0</v>
      </c>
      <c r="AA47" s="27">
        <f t="shared" si="51"/>
        <v>0</v>
      </c>
      <c r="AB47" s="27">
        <f t="shared" si="51"/>
        <v>0</v>
      </c>
      <c r="AC47" s="27">
        <f t="shared" ref="AC47:AD47" si="56">AC165+AC272</f>
        <v>0</v>
      </c>
      <c r="AD47" s="27">
        <f t="shared" si="56"/>
        <v>0</v>
      </c>
      <c r="AE47" s="22"/>
    </row>
    <row r="48" spans="1:31" ht="13.5" customHeight="1" x14ac:dyDescent="0.2">
      <c r="A48" s="3"/>
      <c r="B48" s="9"/>
      <c r="C48" s="9"/>
      <c r="D48" s="9" t="s">
        <v>39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23">
        <f t="shared" si="50"/>
        <v>0</v>
      </c>
      <c r="Y48" s="23">
        <f t="shared" si="50"/>
        <v>0</v>
      </c>
      <c r="Z48" s="23">
        <f t="shared" si="50"/>
        <v>0</v>
      </c>
      <c r="AA48" s="23">
        <f t="shared" si="51"/>
        <v>0</v>
      </c>
      <c r="AB48" s="23">
        <f t="shared" si="51"/>
        <v>0</v>
      </c>
      <c r="AC48" s="23">
        <f t="shared" ref="AC48:AD48" si="57">AC166+AC273</f>
        <v>0</v>
      </c>
      <c r="AD48" s="23">
        <f t="shared" si="57"/>
        <v>0</v>
      </c>
      <c r="AE48" s="22"/>
    </row>
    <row r="49" spans="1:31" ht="13.5" customHeight="1" x14ac:dyDescent="0.2">
      <c r="A49" s="3"/>
      <c r="B49" s="9"/>
      <c r="C49" s="9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8">
        <f t="shared" ref="X49:AC49" si="58">SUM(X43:X48)</f>
        <v>292</v>
      </c>
      <c r="Y49" s="28">
        <f t="shared" si="58"/>
        <v>270</v>
      </c>
      <c r="Z49" s="28">
        <f t="shared" si="58"/>
        <v>253</v>
      </c>
      <c r="AA49" s="28">
        <f t="shared" si="58"/>
        <v>237</v>
      </c>
      <c r="AB49" s="28">
        <f t="shared" si="58"/>
        <v>234</v>
      </c>
      <c r="AC49" s="28">
        <f t="shared" si="58"/>
        <v>238</v>
      </c>
      <c r="AD49" s="28">
        <f t="shared" ref="AD49" si="59">SUM(AD43:AD48)</f>
        <v>248</v>
      </c>
      <c r="AE49" s="22"/>
    </row>
    <row r="50" spans="1:31" ht="13.5" customHeight="1" x14ac:dyDescent="0.2">
      <c r="A50" s="3"/>
      <c r="B50" s="9"/>
      <c r="C50" s="8" t="s">
        <v>41</v>
      </c>
      <c r="D50" s="9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28"/>
      <c r="Y50" s="28"/>
      <c r="Z50" s="28"/>
      <c r="AA50" s="28"/>
      <c r="AB50" s="28"/>
      <c r="AC50" s="28"/>
      <c r="AD50" s="28"/>
      <c r="AE50" s="22"/>
    </row>
    <row r="51" spans="1:31" ht="13.5" customHeight="1" x14ac:dyDescent="0.2">
      <c r="A51" s="3"/>
      <c r="B51" s="9"/>
      <c r="C51" s="9"/>
      <c r="D51" s="9" t="s">
        <v>84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27">
        <f t="shared" ref="X51:Z52" si="60">X169+X276+X383</f>
        <v>729</v>
      </c>
      <c r="Y51" s="27">
        <f t="shared" si="60"/>
        <v>721</v>
      </c>
      <c r="Z51" s="27">
        <f t="shared" si="60"/>
        <v>705</v>
      </c>
      <c r="AA51" s="27">
        <f t="shared" ref="AA51:AB52" si="61">AA169+AA276</f>
        <v>649</v>
      </c>
      <c r="AB51" s="27">
        <f t="shared" si="61"/>
        <v>649</v>
      </c>
      <c r="AC51" s="27">
        <f t="shared" ref="AC51:AD51" si="62">AC169+AC276</f>
        <v>643</v>
      </c>
      <c r="AD51" s="27">
        <f t="shared" si="62"/>
        <v>637</v>
      </c>
      <c r="AE51" s="22"/>
    </row>
    <row r="52" spans="1:31" ht="13.5" customHeight="1" x14ac:dyDescent="0.2">
      <c r="A52" s="3"/>
      <c r="B52" s="9"/>
      <c r="C52" s="9"/>
      <c r="D52" s="9" t="s">
        <v>85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23">
        <f t="shared" si="60"/>
        <v>351</v>
      </c>
      <c r="Y52" s="23">
        <f t="shared" si="60"/>
        <v>345</v>
      </c>
      <c r="Z52" s="23">
        <f t="shared" si="60"/>
        <v>346</v>
      </c>
      <c r="AA52" s="23">
        <f t="shared" si="61"/>
        <v>324</v>
      </c>
      <c r="AB52" s="23">
        <f t="shared" si="61"/>
        <v>334</v>
      </c>
      <c r="AC52" s="23">
        <f t="shared" ref="AC52:AD52" si="63">AC170+AC277</f>
        <v>330</v>
      </c>
      <c r="AD52" s="23">
        <f t="shared" si="63"/>
        <v>336</v>
      </c>
      <c r="AE52" s="22"/>
    </row>
    <row r="53" spans="1:31" ht="13.5" customHeight="1" x14ac:dyDescent="0.2">
      <c r="A53" s="3"/>
      <c r="B53" s="9"/>
      <c r="C53" s="9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10">
        <f t="shared" ref="X53:AC53" si="64">SUM(X51:X52)</f>
        <v>1080</v>
      </c>
      <c r="Y53" s="10">
        <f t="shared" si="64"/>
        <v>1066</v>
      </c>
      <c r="Z53" s="10">
        <f t="shared" si="64"/>
        <v>1051</v>
      </c>
      <c r="AA53" s="10">
        <f t="shared" si="64"/>
        <v>973</v>
      </c>
      <c r="AB53" s="10">
        <f t="shared" si="64"/>
        <v>983</v>
      </c>
      <c r="AC53" s="10">
        <f t="shared" si="64"/>
        <v>973</v>
      </c>
      <c r="AD53" s="10">
        <f t="shared" ref="AD53" si="65">SUM(AD51:AD52)</f>
        <v>973</v>
      </c>
      <c r="AE53" s="22"/>
    </row>
    <row r="54" spans="1:31" ht="13.5" customHeight="1" x14ac:dyDescent="0.2">
      <c r="A54" s="3"/>
      <c r="B54" s="9"/>
      <c r="C54" s="8" t="s">
        <v>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28"/>
      <c r="Y54" s="28"/>
      <c r="Z54" s="28"/>
      <c r="AA54" s="28"/>
      <c r="AB54" s="28"/>
      <c r="AC54" s="28"/>
      <c r="AD54" s="28"/>
      <c r="AE54" s="22"/>
    </row>
    <row r="55" spans="1:31" ht="13.5" customHeight="1" x14ac:dyDescent="0.2">
      <c r="A55" s="3"/>
      <c r="B55" s="9"/>
      <c r="C55" s="9"/>
      <c r="D55" s="9" t="s">
        <v>82</v>
      </c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7">
        <f t="shared" ref="X55:Z63" si="66">X173+X280+X387</f>
        <v>32</v>
      </c>
      <c r="Y55" s="27">
        <f t="shared" si="66"/>
        <v>36</v>
      </c>
      <c r="Z55" s="27">
        <f t="shared" si="66"/>
        <v>38</v>
      </c>
      <c r="AA55" s="27">
        <f t="shared" ref="AA55:AB63" si="67">AA173+AA280</f>
        <v>35</v>
      </c>
      <c r="AB55" s="27">
        <f t="shared" si="67"/>
        <v>32</v>
      </c>
      <c r="AC55" s="27">
        <f t="shared" ref="AC55:AD55" si="68">AC173+AC280</f>
        <v>30</v>
      </c>
      <c r="AD55" s="27">
        <f t="shared" si="68"/>
        <v>41</v>
      </c>
      <c r="AE55" s="22"/>
    </row>
    <row r="56" spans="1:31" ht="13.5" customHeight="1" x14ac:dyDescent="0.2">
      <c r="A56" s="3"/>
      <c r="B56" s="9"/>
      <c r="C56" s="9"/>
      <c r="D56" s="9" t="s">
        <v>44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27">
        <f t="shared" si="66"/>
        <v>38</v>
      </c>
      <c r="Y56" s="27">
        <f t="shared" si="66"/>
        <v>39</v>
      </c>
      <c r="Z56" s="27">
        <f t="shared" si="66"/>
        <v>42</v>
      </c>
      <c r="AA56" s="27">
        <f t="shared" si="67"/>
        <v>39</v>
      </c>
      <c r="AB56" s="27">
        <f t="shared" si="67"/>
        <v>40</v>
      </c>
      <c r="AC56" s="27">
        <f t="shared" ref="AC56:AD56" si="69">AC174+AC281</f>
        <v>42</v>
      </c>
      <c r="AD56" s="27">
        <f t="shared" si="69"/>
        <v>45</v>
      </c>
      <c r="AE56" s="22"/>
    </row>
    <row r="57" spans="1:31" ht="13.5" customHeight="1" x14ac:dyDescent="0.2">
      <c r="A57" s="3"/>
      <c r="B57" s="9"/>
      <c r="C57" s="9"/>
      <c r="D57" s="9" t="s">
        <v>47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27">
        <f t="shared" si="66"/>
        <v>3</v>
      </c>
      <c r="Y57" s="27">
        <f t="shared" si="66"/>
        <v>3</v>
      </c>
      <c r="Z57" s="27">
        <f t="shared" si="66"/>
        <v>3</v>
      </c>
      <c r="AA57" s="27">
        <f t="shared" si="67"/>
        <v>2</v>
      </c>
      <c r="AB57" s="27">
        <f t="shared" si="67"/>
        <v>4</v>
      </c>
      <c r="AC57" s="27">
        <f t="shared" ref="AC57:AD57" si="70">AC175+AC282</f>
        <v>4</v>
      </c>
      <c r="AD57" s="27">
        <f t="shared" si="70"/>
        <v>3</v>
      </c>
      <c r="AE57" s="22"/>
    </row>
    <row r="58" spans="1:31" ht="13.5" customHeight="1" x14ac:dyDescent="0.2">
      <c r="A58" s="3"/>
      <c r="B58" s="9"/>
      <c r="C58" s="9"/>
      <c r="D58" s="9" t="s">
        <v>45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27">
        <f t="shared" si="66"/>
        <v>135</v>
      </c>
      <c r="Y58" s="27">
        <f t="shared" si="66"/>
        <v>140</v>
      </c>
      <c r="Z58" s="27">
        <f t="shared" si="66"/>
        <v>142</v>
      </c>
      <c r="AA58" s="27">
        <f t="shared" si="67"/>
        <v>142</v>
      </c>
      <c r="AB58" s="27">
        <f t="shared" si="67"/>
        <v>151</v>
      </c>
      <c r="AC58" s="27">
        <f t="shared" ref="AC58:AD58" si="71">AC176+AC283</f>
        <v>151</v>
      </c>
      <c r="AD58" s="27">
        <f t="shared" si="71"/>
        <v>148</v>
      </c>
      <c r="AE58" s="22"/>
    </row>
    <row r="59" spans="1:31" ht="13.5" customHeight="1" x14ac:dyDescent="0.2">
      <c r="A59" s="3"/>
      <c r="B59" s="9"/>
      <c r="C59" s="9"/>
      <c r="D59" s="9" t="s">
        <v>43</v>
      </c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7">
        <f t="shared" si="66"/>
        <v>38</v>
      </c>
      <c r="Y59" s="27">
        <f t="shared" si="66"/>
        <v>35</v>
      </c>
      <c r="Z59" s="27">
        <f t="shared" si="66"/>
        <v>36</v>
      </c>
      <c r="AA59" s="27">
        <f t="shared" si="67"/>
        <v>34</v>
      </c>
      <c r="AB59" s="27">
        <f t="shared" si="67"/>
        <v>33</v>
      </c>
      <c r="AC59" s="27">
        <f t="shared" ref="AC59:AD59" si="72">AC177+AC284</f>
        <v>41</v>
      </c>
      <c r="AD59" s="27">
        <f t="shared" si="72"/>
        <v>41</v>
      </c>
      <c r="AE59" s="22"/>
    </row>
    <row r="60" spans="1:31" ht="13.5" customHeight="1" x14ac:dyDescent="0.2">
      <c r="A60" s="3"/>
      <c r="B60" s="9"/>
      <c r="C60" s="9"/>
      <c r="D60" s="9" t="s">
        <v>46</v>
      </c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7">
        <f t="shared" si="66"/>
        <v>2</v>
      </c>
      <c r="Y60" s="27">
        <f t="shared" si="66"/>
        <v>2</v>
      </c>
      <c r="Z60" s="27">
        <f t="shared" si="66"/>
        <v>1</v>
      </c>
      <c r="AA60" s="27">
        <f t="shared" si="67"/>
        <v>1</v>
      </c>
      <c r="AB60" s="27">
        <f t="shared" si="67"/>
        <v>1</v>
      </c>
      <c r="AC60" s="27">
        <f t="shared" ref="AC60:AD60" si="73">AC178+AC285</f>
        <v>1</v>
      </c>
      <c r="AD60" s="27">
        <f t="shared" si="73"/>
        <v>1</v>
      </c>
      <c r="AE60" s="22"/>
    </row>
    <row r="61" spans="1:31" ht="13.5" customHeight="1" x14ac:dyDescent="0.2">
      <c r="A61" s="3"/>
      <c r="B61" s="9"/>
      <c r="C61" s="9"/>
      <c r="D61" s="9" t="s">
        <v>42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27">
        <f t="shared" si="66"/>
        <v>815</v>
      </c>
      <c r="Y61" s="27">
        <f t="shared" si="66"/>
        <v>790</v>
      </c>
      <c r="Z61" s="27">
        <f t="shared" si="66"/>
        <v>772</v>
      </c>
      <c r="AA61" s="27">
        <f t="shared" si="67"/>
        <v>709</v>
      </c>
      <c r="AB61" s="27">
        <f t="shared" si="67"/>
        <v>709</v>
      </c>
      <c r="AC61" s="27">
        <f t="shared" ref="AC61:AD61" si="74">AC179+AC286</f>
        <v>689</v>
      </c>
      <c r="AD61" s="27">
        <f t="shared" si="74"/>
        <v>672</v>
      </c>
      <c r="AE61" s="22"/>
    </row>
    <row r="62" spans="1:31" ht="13.5" customHeight="1" x14ac:dyDescent="0.2">
      <c r="A62" s="3"/>
      <c r="B62" s="9"/>
      <c r="C62" s="9"/>
      <c r="D62" s="9" t="s">
        <v>83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27">
        <f t="shared" si="66"/>
        <v>4</v>
      </c>
      <c r="Y62" s="27">
        <f t="shared" si="66"/>
        <v>4</v>
      </c>
      <c r="Z62" s="27">
        <f t="shared" si="66"/>
        <v>4</v>
      </c>
      <c r="AA62" s="27">
        <f t="shared" si="67"/>
        <v>3</v>
      </c>
      <c r="AB62" s="27">
        <f t="shared" si="67"/>
        <v>3</v>
      </c>
      <c r="AC62" s="27">
        <f t="shared" ref="AC62:AD62" si="75">AC180+AC287</f>
        <v>3</v>
      </c>
      <c r="AD62" s="27">
        <f t="shared" si="75"/>
        <v>7</v>
      </c>
      <c r="AE62" s="22"/>
    </row>
    <row r="63" spans="1:31" ht="13.5" customHeight="1" x14ac:dyDescent="0.2">
      <c r="A63" s="3"/>
      <c r="B63" s="9"/>
      <c r="C63" s="9"/>
      <c r="D63" s="9" t="s">
        <v>48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23">
        <f t="shared" si="66"/>
        <v>13</v>
      </c>
      <c r="Y63" s="23">
        <f t="shared" si="66"/>
        <v>17</v>
      </c>
      <c r="Z63" s="23">
        <f t="shared" si="66"/>
        <v>13</v>
      </c>
      <c r="AA63" s="23">
        <f t="shared" si="67"/>
        <v>8</v>
      </c>
      <c r="AB63" s="23">
        <f t="shared" si="67"/>
        <v>10</v>
      </c>
      <c r="AC63" s="23">
        <f t="shared" ref="AC63:AD63" si="76">AC181+AC288</f>
        <v>12</v>
      </c>
      <c r="AD63" s="23">
        <f t="shared" si="76"/>
        <v>15</v>
      </c>
      <c r="AE63" s="22"/>
    </row>
    <row r="64" spans="1:31" ht="13.5" customHeight="1" x14ac:dyDescent="0.2">
      <c r="A64" s="3"/>
      <c r="B64" s="9"/>
      <c r="C64" s="9"/>
      <c r="D64" s="24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28">
        <f t="shared" ref="X64:AC64" si="77">SUM(X55:X63)</f>
        <v>1080</v>
      </c>
      <c r="Y64" s="28">
        <f t="shared" si="77"/>
        <v>1066</v>
      </c>
      <c r="Z64" s="28">
        <f t="shared" si="77"/>
        <v>1051</v>
      </c>
      <c r="AA64" s="28">
        <f t="shared" si="77"/>
        <v>973</v>
      </c>
      <c r="AB64" s="28">
        <f t="shared" si="77"/>
        <v>983</v>
      </c>
      <c r="AC64" s="28">
        <f t="shared" si="77"/>
        <v>973</v>
      </c>
      <c r="AD64" s="28">
        <f t="shared" ref="AD64" si="78">SUM(AD55:AD63)</f>
        <v>973</v>
      </c>
      <c r="AE64" s="22"/>
    </row>
    <row r="65" spans="1:31" ht="13.5" customHeight="1" x14ac:dyDescent="0.2">
      <c r="A65" s="3"/>
      <c r="B65" s="9"/>
      <c r="C65" s="8" t="s">
        <v>49</v>
      </c>
      <c r="D65" s="8"/>
      <c r="E65" s="25"/>
      <c r="F65" s="25"/>
      <c r="G65" s="25"/>
      <c r="H65" s="25"/>
      <c r="I65" s="25"/>
      <c r="J65" s="25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21"/>
      <c r="Y65" s="21"/>
      <c r="Z65" s="21"/>
      <c r="AA65" s="21"/>
      <c r="AB65" s="21"/>
      <c r="AC65" s="21"/>
      <c r="AD65" s="21"/>
      <c r="AE65" s="22"/>
    </row>
    <row r="66" spans="1:31" ht="13.5" customHeight="1" x14ac:dyDescent="0.2">
      <c r="A66" s="3"/>
      <c r="B66" s="9"/>
      <c r="D66" s="1" t="s">
        <v>28</v>
      </c>
      <c r="W66" s="27"/>
      <c r="X66" s="27">
        <f t="shared" ref="X66:Z68" si="79">X184+X291+X398</f>
        <v>955</v>
      </c>
      <c r="Y66" s="27">
        <f t="shared" si="79"/>
        <v>878</v>
      </c>
      <c r="Z66" s="27">
        <f t="shared" si="79"/>
        <v>844</v>
      </c>
      <c r="AA66" s="27">
        <f t="shared" ref="AA66:AB68" si="80">AA184+AA291</f>
        <v>847</v>
      </c>
      <c r="AB66" s="27">
        <f t="shared" si="80"/>
        <v>780</v>
      </c>
      <c r="AC66" s="27">
        <f t="shared" ref="AC66:AD66" si="81">AC184+AC291</f>
        <v>759</v>
      </c>
      <c r="AD66" s="27">
        <f t="shared" si="81"/>
        <v>770</v>
      </c>
      <c r="AE66" s="22"/>
    </row>
    <row r="67" spans="1:31" ht="13.5" customHeight="1" x14ac:dyDescent="0.2">
      <c r="A67" s="3"/>
      <c r="B67" s="9"/>
      <c r="D67" s="1" t="s">
        <v>29</v>
      </c>
      <c r="W67" s="27"/>
      <c r="X67" s="27">
        <f t="shared" si="79"/>
        <v>30</v>
      </c>
      <c r="Y67" s="27">
        <f t="shared" si="79"/>
        <v>29</v>
      </c>
      <c r="Z67" s="27">
        <f t="shared" si="79"/>
        <v>27</v>
      </c>
      <c r="AA67" s="27">
        <f t="shared" si="80"/>
        <v>30</v>
      </c>
      <c r="AB67" s="27">
        <f t="shared" si="80"/>
        <v>36</v>
      </c>
      <c r="AC67" s="27">
        <f t="shared" ref="AC67:AD67" si="82">AC185+AC292</f>
        <v>33</v>
      </c>
      <c r="AD67" s="27">
        <f t="shared" si="82"/>
        <v>19</v>
      </c>
      <c r="AE67" s="22"/>
    </row>
    <row r="68" spans="1:31" ht="13.5" customHeight="1" x14ac:dyDescent="0.2">
      <c r="A68" s="3"/>
      <c r="B68" s="9"/>
      <c r="D68" s="1" t="s">
        <v>30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23">
        <f t="shared" si="79"/>
        <v>48</v>
      </c>
      <c r="Y68" s="23">
        <f t="shared" si="79"/>
        <v>24</v>
      </c>
      <c r="Z68" s="23">
        <f t="shared" si="79"/>
        <v>21</v>
      </c>
      <c r="AA68" s="23">
        <f t="shared" si="80"/>
        <v>28</v>
      </c>
      <c r="AB68" s="23">
        <f t="shared" si="80"/>
        <v>24</v>
      </c>
      <c r="AC68" s="23">
        <f t="shared" ref="AC68:AD68" si="83">AC186+AC293</f>
        <v>26</v>
      </c>
      <c r="AD68" s="23">
        <f t="shared" si="83"/>
        <v>29</v>
      </c>
      <c r="AE68" s="22"/>
    </row>
    <row r="69" spans="1:31" ht="13.5" customHeight="1" x14ac:dyDescent="0.2">
      <c r="A69" s="3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30">
        <f t="shared" ref="X69:AC69" si="84">SUM(X66:X68)</f>
        <v>1033</v>
      </c>
      <c r="Y69" s="30">
        <f t="shared" si="84"/>
        <v>931</v>
      </c>
      <c r="Z69" s="30">
        <f t="shared" si="84"/>
        <v>892</v>
      </c>
      <c r="AA69" s="30">
        <f t="shared" si="84"/>
        <v>905</v>
      </c>
      <c r="AB69" s="30">
        <f t="shared" si="84"/>
        <v>840</v>
      </c>
      <c r="AC69" s="30">
        <f t="shared" si="84"/>
        <v>818</v>
      </c>
      <c r="AD69" s="30">
        <f t="shared" ref="AD69" si="85">SUM(AD66:AD68)</f>
        <v>818</v>
      </c>
      <c r="AE69" s="22"/>
    </row>
    <row r="70" spans="1:31" ht="13.5" customHeight="1" x14ac:dyDescent="0.2">
      <c r="A70" s="3"/>
      <c r="B70" s="9"/>
      <c r="C70" s="9"/>
      <c r="D70" s="24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6"/>
    </row>
    <row r="71" spans="1:31" ht="13.5" customHeight="1" x14ac:dyDescent="0.2">
      <c r="A71" s="3"/>
      <c r="B71" s="9"/>
      <c r="C71" s="9"/>
      <c r="D71" s="24"/>
      <c r="E71" s="31"/>
      <c r="F71" s="31"/>
      <c r="G71" s="31"/>
      <c r="H71" s="31"/>
      <c r="I71" s="31"/>
      <c r="J71" s="31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6"/>
    </row>
    <row r="72" spans="1:31" ht="13.5" customHeight="1" x14ac:dyDescent="0.2">
      <c r="A72" s="3"/>
      <c r="B72" s="4"/>
      <c r="C72" s="4"/>
      <c r="D72" s="4"/>
      <c r="E72" s="14" t="s">
        <v>3</v>
      </c>
      <c r="F72" s="14" t="s">
        <v>4</v>
      </c>
      <c r="G72" s="14" t="s">
        <v>5</v>
      </c>
      <c r="H72" s="14" t="s">
        <v>6</v>
      </c>
      <c r="I72" s="14" t="s">
        <v>7</v>
      </c>
      <c r="J72" s="14" t="s">
        <v>8</v>
      </c>
      <c r="K72" s="14" t="s">
        <v>9</v>
      </c>
      <c r="L72" s="14" t="s">
        <v>10</v>
      </c>
      <c r="M72" s="14" t="s">
        <v>11</v>
      </c>
      <c r="N72" s="14" t="s">
        <v>12</v>
      </c>
      <c r="O72" s="14" t="s">
        <v>13</v>
      </c>
      <c r="P72" s="14" t="s">
        <v>14</v>
      </c>
      <c r="Q72" s="14" t="s">
        <v>15</v>
      </c>
      <c r="R72" s="14" t="s">
        <v>16</v>
      </c>
      <c r="S72" s="14" t="s">
        <v>17</v>
      </c>
      <c r="T72" s="14" t="s">
        <v>18</v>
      </c>
      <c r="U72" s="14" t="s">
        <v>19</v>
      </c>
      <c r="V72" s="14" t="s">
        <v>20</v>
      </c>
      <c r="W72" s="14" t="s">
        <v>21</v>
      </c>
      <c r="X72" s="14" t="s">
        <v>22</v>
      </c>
      <c r="Y72" s="14" t="s">
        <v>23</v>
      </c>
      <c r="Z72" s="14" t="s">
        <v>94</v>
      </c>
      <c r="AA72" s="14" t="s">
        <v>96</v>
      </c>
      <c r="AB72" s="14" t="s">
        <v>97</v>
      </c>
      <c r="AC72" s="14" t="s">
        <v>98</v>
      </c>
      <c r="AD72" s="14" t="s">
        <v>99</v>
      </c>
      <c r="AE72" s="6"/>
    </row>
    <row r="73" spans="1:31" ht="13.5" customHeight="1" x14ac:dyDescent="0.2">
      <c r="A73" s="3"/>
      <c r="B73" s="9"/>
      <c r="C73" s="9"/>
      <c r="D73" s="9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6"/>
    </row>
    <row r="74" spans="1:31" ht="13.5" customHeight="1" x14ac:dyDescent="0.2">
      <c r="A74" s="3"/>
      <c r="B74" s="86" t="s">
        <v>50</v>
      </c>
      <c r="C74" s="92"/>
      <c r="D74" s="92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6"/>
    </row>
    <row r="75" spans="1:31" ht="13.5" customHeight="1" x14ac:dyDescent="0.2">
      <c r="A75" s="3"/>
      <c r="B75" s="9"/>
      <c r="C75" s="9"/>
      <c r="D75" s="9" t="s">
        <v>86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8">
        <f t="shared" ref="X75:AC75" si="86">X91</f>
        <v>9568</v>
      </c>
      <c r="Y75" s="18">
        <f t="shared" si="86"/>
        <v>9605</v>
      </c>
      <c r="Z75" s="18">
        <f t="shared" si="86"/>
        <v>9648</v>
      </c>
      <c r="AA75" s="18">
        <f t="shared" si="86"/>
        <v>9667</v>
      </c>
      <c r="AB75" s="18">
        <f t="shared" si="86"/>
        <v>9620</v>
      </c>
      <c r="AC75" s="18">
        <f t="shared" si="86"/>
        <v>9482</v>
      </c>
      <c r="AD75" s="18">
        <f t="shared" ref="AD75" si="87">AD91</f>
        <v>9660</v>
      </c>
      <c r="AE75" s="6"/>
    </row>
    <row r="76" spans="1:31" ht="13.5" customHeight="1" x14ac:dyDescent="0.2">
      <c r="A76" s="3"/>
      <c r="B76" s="9"/>
      <c r="C76" s="9"/>
      <c r="D76" s="9" t="s">
        <v>88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32">
        <f t="shared" ref="X76:AC76" si="88">X105</f>
        <v>3635</v>
      </c>
      <c r="Y76" s="32">
        <f t="shared" si="88"/>
        <v>3575</v>
      </c>
      <c r="Z76" s="32">
        <f t="shared" si="88"/>
        <v>3291</v>
      </c>
      <c r="AA76" s="32">
        <f t="shared" si="88"/>
        <v>3333</v>
      </c>
      <c r="AB76" s="32">
        <f t="shared" si="88"/>
        <v>3516</v>
      </c>
      <c r="AC76" s="32">
        <f t="shared" si="88"/>
        <v>3812</v>
      </c>
      <c r="AD76" s="32">
        <f t="shared" ref="AD76" si="89">AD105</f>
        <v>4144</v>
      </c>
      <c r="AE76" s="6"/>
    </row>
    <row r="77" spans="1:31" ht="13.5" customHeight="1" x14ac:dyDescent="0.2">
      <c r="A77" s="3"/>
      <c r="B77" s="9"/>
      <c r="C77" s="9"/>
      <c r="D77" s="24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8">
        <f t="shared" ref="X77:AC77" si="90">SUM(X75:X76)</f>
        <v>13203</v>
      </c>
      <c r="Y77" s="18">
        <f t="shared" si="90"/>
        <v>13180</v>
      </c>
      <c r="Z77" s="18">
        <f t="shared" si="90"/>
        <v>12939</v>
      </c>
      <c r="AA77" s="18">
        <f t="shared" si="90"/>
        <v>13000</v>
      </c>
      <c r="AB77" s="18">
        <f t="shared" si="90"/>
        <v>13136</v>
      </c>
      <c r="AC77" s="18">
        <f t="shared" si="90"/>
        <v>13294</v>
      </c>
      <c r="AD77" s="18">
        <f t="shared" ref="AD77" si="91">SUM(AD75:AD76)</f>
        <v>13804</v>
      </c>
      <c r="AE77" s="6"/>
    </row>
    <row r="78" spans="1:31" ht="13.5" customHeight="1" x14ac:dyDescent="0.2">
      <c r="A78" s="3"/>
      <c r="B78" s="9"/>
      <c r="C78" s="8" t="s">
        <v>51</v>
      </c>
      <c r="D78" s="8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10"/>
      <c r="Y78" s="10"/>
      <c r="Z78" s="10"/>
      <c r="AA78" s="10"/>
      <c r="AB78" s="10"/>
      <c r="AC78" s="10"/>
      <c r="AD78" s="10"/>
      <c r="AE78" s="6"/>
    </row>
    <row r="79" spans="1:31" ht="13.5" customHeight="1" x14ac:dyDescent="0.2">
      <c r="A79" s="3"/>
      <c r="B79" s="9"/>
      <c r="C79" s="9"/>
      <c r="D79" s="1" t="s">
        <v>52</v>
      </c>
      <c r="U79" s="18"/>
      <c r="V79" s="18"/>
      <c r="W79" s="18"/>
      <c r="X79" s="27">
        <f t="shared" ref="X79:Z90" si="92">X197+X304+X411</f>
        <v>117</v>
      </c>
      <c r="Y79" s="27">
        <f t="shared" si="92"/>
        <v>115</v>
      </c>
      <c r="Z79" s="27">
        <f t="shared" si="92"/>
        <v>58</v>
      </c>
      <c r="AA79" s="27">
        <f t="shared" ref="AA79:AC90" si="93">AA197+AA304</f>
        <v>55</v>
      </c>
      <c r="AB79" s="27">
        <f t="shared" si="93"/>
        <v>54</v>
      </c>
      <c r="AC79" s="27">
        <f t="shared" si="93"/>
        <v>52</v>
      </c>
      <c r="AD79" s="27">
        <f t="shared" ref="AD79" si="94">AD197+AD304</f>
        <v>51</v>
      </c>
      <c r="AE79" s="6"/>
    </row>
    <row r="80" spans="1:31" ht="13.5" customHeight="1" x14ac:dyDescent="0.2">
      <c r="A80" s="3"/>
      <c r="B80" s="9"/>
      <c r="C80" s="9"/>
      <c r="D80" s="20" t="s">
        <v>53</v>
      </c>
      <c r="U80" s="18"/>
      <c r="V80" s="18"/>
      <c r="W80" s="18"/>
      <c r="X80" s="27">
        <f t="shared" si="92"/>
        <v>295</v>
      </c>
      <c r="Y80" s="27">
        <f t="shared" si="92"/>
        <v>347</v>
      </c>
      <c r="Z80" s="27">
        <f t="shared" si="92"/>
        <v>277</v>
      </c>
      <c r="AA80" s="27">
        <f t="shared" si="93"/>
        <v>293</v>
      </c>
      <c r="AB80" s="27">
        <f t="shared" si="93"/>
        <v>279</v>
      </c>
      <c r="AC80" s="27">
        <f t="shared" ref="AC80:AD80" si="95">AC198+AC305</f>
        <v>283</v>
      </c>
      <c r="AD80" s="27">
        <f t="shared" si="95"/>
        <v>393</v>
      </c>
      <c r="AE80" s="6"/>
    </row>
    <row r="81" spans="1:31" ht="13.5" customHeight="1" x14ac:dyDescent="0.2">
      <c r="A81" s="3"/>
      <c r="B81" s="9"/>
      <c r="C81" s="9"/>
      <c r="D81" s="1" t="s">
        <v>54</v>
      </c>
      <c r="U81" s="18"/>
      <c r="V81" s="18"/>
      <c r="W81" s="18"/>
      <c r="X81" s="27">
        <f t="shared" si="92"/>
        <v>876</v>
      </c>
      <c r="Y81" s="27">
        <f t="shared" si="92"/>
        <v>934</v>
      </c>
      <c r="Z81" s="27">
        <f t="shared" si="92"/>
        <v>1013</v>
      </c>
      <c r="AA81" s="27">
        <f t="shared" si="93"/>
        <v>1006</v>
      </c>
      <c r="AB81" s="27">
        <f t="shared" si="93"/>
        <v>1031</v>
      </c>
      <c r="AC81" s="27">
        <f t="shared" ref="AC81:AD81" si="96">AC199+AC306</f>
        <v>1015</v>
      </c>
      <c r="AD81" s="27">
        <f t="shared" si="96"/>
        <v>711</v>
      </c>
      <c r="AE81" s="6"/>
    </row>
    <row r="82" spans="1:31" ht="13.5" customHeight="1" x14ac:dyDescent="0.2">
      <c r="A82" s="3"/>
      <c r="B82" s="9"/>
      <c r="C82" s="9"/>
      <c r="D82" s="1" t="s">
        <v>55</v>
      </c>
      <c r="U82" s="18"/>
      <c r="V82" s="18"/>
      <c r="W82" s="18"/>
      <c r="X82" s="27">
        <f t="shared" si="92"/>
        <v>369</v>
      </c>
      <c r="Y82" s="27">
        <f t="shared" si="92"/>
        <v>415</v>
      </c>
      <c r="Z82" s="27">
        <f t="shared" si="92"/>
        <v>436</v>
      </c>
      <c r="AA82" s="27">
        <f t="shared" si="93"/>
        <v>437</v>
      </c>
      <c r="AB82" s="27">
        <f t="shared" si="93"/>
        <v>451</v>
      </c>
      <c r="AC82" s="27">
        <f t="shared" ref="AC82:AD82" si="97">AC200+AC307</f>
        <v>472</v>
      </c>
      <c r="AD82" s="27">
        <f t="shared" si="97"/>
        <v>655</v>
      </c>
      <c r="AE82" s="6"/>
    </row>
    <row r="83" spans="1:31" ht="13.5" customHeight="1" x14ac:dyDescent="0.2">
      <c r="A83" s="3"/>
      <c r="B83" s="9"/>
      <c r="C83" s="9"/>
      <c r="D83" s="1" t="s">
        <v>89</v>
      </c>
      <c r="U83" s="18"/>
      <c r="V83" s="18"/>
      <c r="W83" s="18"/>
      <c r="X83" s="27">
        <f t="shared" si="92"/>
        <v>1099</v>
      </c>
      <c r="Y83" s="27">
        <f t="shared" si="92"/>
        <v>1000</v>
      </c>
      <c r="Z83" s="27">
        <f t="shared" si="92"/>
        <v>1066</v>
      </c>
      <c r="AA83" s="27">
        <f t="shared" si="93"/>
        <v>1017</v>
      </c>
      <c r="AB83" s="27">
        <f t="shared" si="93"/>
        <v>1014</v>
      </c>
      <c r="AC83" s="27">
        <f t="shared" ref="AC83:AD83" si="98">AC201+AC308</f>
        <v>1001</v>
      </c>
      <c r="AD83" s="27">
        <f t="shared" si="98"/>
        <v>1026</v>
      </c>
      <c r="AE83" s="6"/>
    </row>
    <row r="84" spans="1:31" ht="13.5" customHeight="1" x14ac:dyDescent="0.2">
      <c r="A84" s="3"/>
      <c r="B84" s="9"/>
      <c r="C84" s="9"/>
      <c r="D84" s="1" t="s">
        <v>56</v>
      </c>
      <c r="U84" s="18"/>
      <c r="V84" s="18"/>
      <c r="W84" s="18"/>
      <c r="X84" s="27">
        <f t="shared" si="92"/>
        <v>696</v>
      </c>
      <c r="Y84" s="27">
        <f t="shared" si="92"/>
        <v>754</v>
      </c>
      <c r="Z84" s="27">
        <f t="shared" si="92"/>
        <v>745</v>
      </c>
      <c r="AA84" s="27">
        <f t="shared" si="93"/>
        <v>767</v>
      </c>
      <c r="AB84" s="27">
        <f t="shared" si="93"/>
        <v>754</v>
      </c>
      <c r="AC84" s="27">
        <f t="shared" ref="AC84:AD84" si="99">AC202+AC309</f>
        <v>751</v>
      </c>
      <c r="AD84" s="27">
        <f t="shared" si="99"/>
        <v>756</v>
      </c>
      <c r="AE84" s="6"/>
    </row>
    <row r="85" spans="1:31" ht="13.5" customHeight="1" x14ac:dyDescent="0.2">
      <c r="A85" s="3"/>
      <c r="B85" s="9"/>
      <c r="C85" s="9"/>
      <c r="D85" s="1" t="s">
        <v>57</v>
      </c>
      <c r="U85" s="18"/>
      <c r="V85" s="18"/>
      <c r="W85" s="18"/>
      <c r="X85" s="27">
        <f t="shared" si="92"/>
        <v>2009</v>
      </c>
      <c r="Y85" s="27">
        <f t="shared" si="92"/>
        <v>2101</v>
      </c>
      <c r="Z85" s="27">
        <f t="shared" si="92"/>
        <v>2066</v>
      </c>
      <c r="AA85" s="27">
        <f t="shared" si="93"/>
        <v>2218</v>
      </c>
      <c r="AB85" s="27">
        <f t="shared" si="93"/>
        <v>2324</v>
      </c>
      <c r="AC85" s="27">
        <f t="shared" ref="AC85:AD85" si="100">AC203+AC310</f>
        <v>2396</v>
      </c>
      <c r="AD85" s="27">
        <f t="shared" si="100"/>
        <v>2428</v>
      </c>
      <c r="AE85" s="6"/>
    </row>
    <row r="86" spans="1:31" ht="13.5" customHeight="1" x14ac:dyDescent="0.2">
      <c r="A86" s="3"/>
      <c r="B86" s="9"/>
      <c r="C86" s="9"/>
      <c r="D86" s="1" t="s">
        <v>58</v>
      </c>
      <c r="U86" s="18"/>
      <c r="V86" s="18"/>
      <c r="W86" s="18"/>
      <c r="X86" s="27">
        <f t="shared" si="92"/>
        <v>1128</v>
      </c>
      <c r="Y86" s="27">
        <f t="shared" si="92"/>
        <v>1111</v>
      </c>
      <c r="Z86" s="27">
        <f t="shared" si="92"/>
        <v>1107</v>
      </c>
      <c r="AA86" s="27">
        <f t="shared" si="93"/>
        <v>1059</v>
      </c>
      <c r="AB86" s="27">
        <f t="shared" si="93"/>
        <v>1026</v>
      </c>
      <c r="AC86" s="27">
        <f t="shared" ref="AC86:AD86" si="101">AC204+AC311</f>
        <v>1041</v>
      </c>
      <c r="AD86" s="27">
        <f t="shared" si="101"/>
        <v>1198</v>
      </c>
      <c r="AE86" s="6"/>
    </row>
    <row r="87" spans="1:31" ht="13.5" customHeight="1" x14ac:dyDescent="0.2">
      <c r="A87" s="3"/>
      <c r="B87" s="9"/>
      <c r="C87" s="9"/>
      <c r="D87" s="1" t="s">
        <v>59</v>
      </c>
      <c r="U87" s="18"/>
      <c r="V87" s="18"/>
      <c r="W87" s="18"/>
      <c r="X87" s="27">
        <f t="shared" si="92"/>
        <v>37</v>
      </c>
      <c r="Y87" s="27">
        <f t="shared" si="92"/>
        <v>38</v>
      </c>
      <c r="Z87" s="27">
        <f t="shared" si="92"/>
        <v>30</v>
      </c>
      <c r="AA87" s="27">
        <f t="shared" si="93"/>
        <v>30</v>
      </c>
      <c r="AB87" s="27">
        <f t="shared" si="93"/>
        <v>27</v>
      </c>
      <c r="AC87" s="27">
        <f t="shared" ref="AC87:AD87" si="102">AC205+AC312</f>
        <v>30</v>
      </c>
      <c r="AD87" s="27">
        <f t="shared" si="102"/>
        <v>36</v>
      </c>
      <c r="AE87" s="6"/>
    </row>
    <row r="88" spans="1:31" ht="13.5" customHeight="1" x14ac:dyDescent="0.2">
      <c r="A88" s="3"/>
      <c r="B88" s="9"/>
      <c r="C88" s="9"/>
      <c r="D88" s="1" t="s">
        <v>60</v>
      </c>
      <c r="U88" s="18"/>
      <c r="V88" s="18"/>
      <c r="W88" s="18"/>
      <c r="X88" s="27">
        <f t="shared" si="92"/>
        <v>2314</v>
      </c>
      <c r="Y88" s="27">
        <f t="shared" si="92"/>
        <v>2181</v>
      </c>
      <c r="Z88" s="27">
        <f t="shared" si="92"/>
        <v>2217</v>
      </c>
      <c r="AA88" s="27">
        <f t="shared" si="93"/>
        <v>2179</v>
      </c>
      <c r="AB88" s="27">
        <f t="shared" si="93"/>
        <v>2093</v>
      </c>
      <c r="AC88" s="27">
        <f t="shared" ref="AC88:AD88" si="103">AC206+AC313</f>
        <v>1924</v>
      </c>
      <c r="AD88" s="27">
        <f t="shared" si="103"/>
        <v>1886</v>
      </c>
      <c r="AE88" s="6"/>
    </row>
    <row r="89" spans="1:31" ht="13.5" customHeight="1" x14ac:dyDescent="0.2">
      <c r="A89" s="3"/>
      <c r="B89" s="9"/>
      <c r="C89" s="9"/>
      <c r="D89" s="1" t="s">
        <v>61</v>
      </c>
      <c r="U89" s="18"/>
      <c r="V89" s="18"/>
      <c r="W89" s="18"/>
      <c r="X89" s="27">
        <f t="shared" si="92"/>
        <v>495</v>
      </c>
      <c r="Y89" s="27">
        <f t="shared" si="92"/>
        <v>483</v>
      </c>
      <c r="Z89" s="27">
        <f t="shared" si="92"/>
        <v>510</v>
      </c>
      <c r="AA89" s="27">
        <f t="shared" si="93"/>
        <v>484</v>
      </c>
      <c r="AB89" s="27">
        <f t="shared" si="93"/>
        <v>442</v>
      </c>
      <c r="AC89" s="27">
        <f t="shared" ref="AC89:AD89" si="104">AC207+AC314</f>
        <v>399</v>
      </c>
      <c r="AD89" s="27">
        <f t="shared" si="104"/>
        <v>364</v>
      </c>
      <c r="AE89" s="6"/>
    </row>
    <row r="90" spans="1:31" ht="13.5" customHeight="1" x14ac:dyDescent="0.2">
      <c r="A90" s="3"/>
      <c r="B90" s="9"/>
      <c r="C90" s="9"/>
      <c r="D90" s="1" t="s">
        <v>62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23">
        <f t="shared" si="92"/>
        <v>133</v>
      </c>
      <c r="Y90" s="23">
        <f t="shared" si="92"/>
        <v>126</v>
      </c>
      <c r="Z90" s="23">
        <f t="shared" si="92"/>
        <v>123</v>
      </c>
      <c r="AA90" s="23">
        <f t="shared" si="93"/>
        <v>122</v>
      </c>
      <c r="AB90" s="23">
        <f t="shared" si="93"/>
        <v>125</v>
      </c>
      <c r="AC90" s="23">
        <f t="shared" ref="AC90:AD90" si="105">AC208+AC315</f>
        <v>118</v>
      </c>
      <c r="AD90" s="23">
        <f t="shared" si="105"/>
        <v>156</v>
      </c>
      <c r="AE90" s="6"/>
    </row>
    <row r="91" spans="1:31" ht="13.5" customHeight="1" x14ac:dyDescent="0.2">
      <c r="A91" s="3"/>
      <c r="B91" s="9"/>
      <c r="C91" s="9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18">
        <f t="shared" ref="X91:AC91" si="106">SUM(X79:X90)</f>
        <v>9568</v>
      </c>
      <c r="Y91" s="18">
        <f t="shared" si="106"/>
        <v>9605</v>
      </c>
      <c r="Z91" s="18">
        <f t="shared" si="106"/>
        <v>9648</v>
      </c>
      <c r="AA91" s="18">
        <f t="shared" si="106"/>
        <v>9667</v>
      </c>
      <c r="AB91" s="18">
        <f t="shared" si="106"/>
        <v>9620</v>
      </c>
      <c r="AC91" s="18">
        <f t="shared" si="106"/>
        <v>9482</v>
      </c>
      <c r="AD91" s="18">
        <f t="shared" ref="AD91" si="107">SUM(AD79:AD90)</f>
        <v>9660</v>
      </c>
      <c r="AE91" s="6"/>
    </row>
    <row r="92" spans="1:31" ht="13.5" customHeight="1" x14ac:dyDescent="0.2">
      <c r="A92" s="3"/>
      <c r="B92" s="9"/>
      <c r="C92" s="8" t="s">
        <v>63</v>
      </c>
      <c r="D92" s="8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0"/>
      <c r="Y92" s="10"/>
      <c r="Z92" s="10"/>
      <c r="AA92" s="10"/>
      <c r="AB92" s="10"/>
      <c r="AC92" s="10"/>
      <c r="AD92" s="10"/>
      <c r="AE92" s="6"/>
    </row>
    <row r="93" spans="1:31" ht="13.5" customHeight="1" x14ac:dyDescent="0.2">
      <c r="A93" s="3"/>
      <c r="B93" s="9"/>
      <c r="C93" s="9"/>
      <c r="D93" s="1" t="s">
        <v>52</v>
      </c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7">
        <f t="shared" ref="X93:Z104" si="108">X211+X318+X425</f>
        <v>9</v>
      </c>
      <c r="Y93" s="27">
        <f t="shared" si="108"/>
        <v>10</v>
      </c>
      <c r="Z93" s="27">
        <f t="shared" si="108"/>
        <v>5</v>
      </c>
      <c r="AA93" s="27">
        <f t="shared" ref="AA93:AB104" si="109">AA211+AA318</f>
        <v>5</v>
      </c>
      <c r="AB93" s="27">
        <f t="shared" si="109"/>
        <v>4</v>
      </c>
      <c r="AC93" s="27">
        <f t="shared" ref="AC93:AD93" si="110">AC211+AC318</f>
        <v>4</v>
      </c>
      <c r="AD93" s="27">
        <f t="shared" si="110"/>
        <v>5</v>
      </c>
      <c r="AE93" s="6"/>
    </row>
    <row r="94" spans="1:31" ht="13.5" customHeight="1" x14ac:dyDescent="0.2">
      <c r="A94" s="3"/>
      <c r="B94" s="9"/>
      <c r="C94" s="9"/>
      <c r="D94" s="20" t="s">
        <v>53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27">
        <f t="shared" si="108"/>
        <v>484</v>
      </c>
      <c r="Y94" s="27">
        <f t="shared" si="108"/>
        <v>457</v>
      </c>
      <c r="Z94" s="27">
        <f t="shared" si="108"/>
        <v>149</v>
      </c>
      <c r="AA94" s="27">
        <f t="shared" si="109"/>
        <v>173</v>
      </c>
      <c r="AB94" s="27">
        <f t="shared" si="109"/>
        <v>171</v>
      </c>
      <c r="AC94" s="27">
        <f t="shared" ref="AC94:AD94" si="111">AC212+AC319</f>
        <v>158</v>
      </c>
      <c r="AD94" s="27">
        <f t="shared" si="111"/>
        <v>217</v>
      </c>
      <c r="AE94" s="6"/>
    </row>
    <row r="95" spans="1:31" ht="13.5" customHeight="1" x14ac:dyDescent="0.2">
      <c r="A95" s="3"/>
      <c r="B95" s="9"/>
      <c r="C95" s="9"/>
      <c r="D95" s="1" t="s">
        <v>54</v>
      </c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7">
        <f t="shared" si="108"/>
        <v>60</v>
      </c>
      <c r="Y95" s="27">
        <f t="shared" si="108"/>
        <v>58</v>
      </c>
      <c r="Z95" s="27">
        <f t="shared" si="108"/>
        <v>72</v>
      </c>
      <c r="AA95" s="27">
        <f t="shared" si="109"/>
        <v>66</v>
      </c>
      <c r="AB95" s="27">
        <f t="shared" si="109"/>
        <v>52</v>
      </c>
      <c r="AC95" s="27">
        <f t="shared" ref="AC95:AD95" si="112">AC213+AC320</f>
        <v>47</v>
      </c>
      <c r="AD95" s="27">
        <f t="shared" si="112"/>
        <v>35</v>
      </c>
      <c r="AE95" s="6"/>
    </row>
    <row r="96" spans="1:31" ht="13.5" customHeight="1" x14ac:dyDescent="0.2">
      <c r="A96" s="3"/>
      <c r="B96" s="9"/>
      <c r="C96" s="9"/>
      <c r="D96" s="1" t="s">
        <v>55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27">
        <f t="shared" si="108"/>
        <v>82</v>
      </c>
      <c r="Y96" s="27">
        <f t="shared" si="108"/>
        <v>45</v>
      </c>
      <c r="Z96" s="27">
        <f t="shared" si="108"/>
        <v>44</v>
      </c>
      <c r="AA96" s="27">
        <f t="shared" si="109"/>
        <v>44</v>
      </c>
      <c r="AB96" s="27">
        <f t="shared" si="109"/>
        <v>42</v>
      </c>
      <c r="AC96" s="27">
        <f t="shared" ref="AC96:AD96" si="113">AC214+AC321</f>
        <v>58</v>
      </c>
      <c r="AD96" s="27">
        <f t="shared" si="113"/>
        <v>58</v>
      </c>
      <c r="AE96" s="6"/>
    </row>
    <row r="97" spans="1:31" ht="13.5" customHeight="1" x14ac:dyDescent="0.2">
      <c r="A97" s="3"/>
      <c r="B97" s="9"/>
      <c r="C97" s="9"/>
      <c r="D97" s="1" t="s">
        <v>89</v>
      </c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7">
        <f t="shared" si="108"/>
        <v>162</v>
      </c>
      <c r="Y97" s="27">
        <f t="shared" si="108"/>
        <v>153</v>
      </c>
      <c r="Z97" s="27">
        <f t="shared" si="108"/>
        <v>155</v>
      </c>
      <c r="AA97" s="27">
        <f t="shared" si="109"/>
        <v>164</v>
      </c>
      <c r="AB97" s="27">
        <f t="shared" si="109"/>
        <v>181</v>
      </c>
      <c r="AC97" s="27">
        <f t="shared" ref="AC97:AD97" si="114">AC215+AC322</f>
        <v>173</v>
      </c>
      <c r="AD97" s="27">
        <f t="shared" si="114"/>
        <v>213</v>
      </c>
      <c r="AE97" s="6"/>
    </row>
    <row r="98" spans="1:31" ht="13.5" customHeight="1" x14ac:dyDescent="0.2">
      <c r="A98" s="3"/>
      <c r="B98" s="9"/>
      <c r="C98" s="9"/>
      <c r="D98" s="1" t="s">
        <v>56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27">
        <f t="shared" si="108"/>
        <v>145</v>
      </c>
      <c r="Y98" s="27">
        <f t="shared" si="108"/>
        <v>140</v>
      </c>
      <c r="Z98" s="27">
        <f t="shared" si="108"/>
        <v>119</v>
      </c>
      <c r="AA98" s="27">
        <f t="shared" si="109"/>
        <v>98</v>
      </c>
      <c r="AB98" s="27">
        <f t="shared" si="109"/>
        <v>103</v>
      </c>
      <c r="AC98" s="27">
        <f t="shared" ref="AC98:AD98" si="115">AC216+AC323</f>
        <v>91</v>
      </c>
      <c r="AD98" s="27">
        <f t="shared" si="115"/>
        <v>107</v>
      </c>
      <c r="AE98" s="6"/>
    </row>
    <row r="99" spans="1:31" ht="13.5" customHeight="1" x14ac:dyDescent="0.2">
      <c r="A99" s="3"/>
      <c r="B99" s="9"/>
      <c r="C99" s="9"/>
      <c r="D99" s="1" t="s">
        <v>57</v>
      </c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7">
        <f t="shared" si="108"/>
        <v>1451</v>
      </c>
      <c r="Y99" s="27">
        <f t="shared" si="108"/>
        <v>1495</v>
      </c>
      <c r="Z99" s="27">
        <f t="shared" si="108"/>
        <v>1533</v>
      </c>
      <c r="AA99" s="27">
        <f t="shared" si="109"/>
        <v>1517</v>
      </c>
      <c r="AB99" s="27">
        <f t="shared" si="109"/>
        <v>1610</v>
      </c>
      <c r="AC99" s="27">
        <f t="shared" ref="AC99:AD99" si="116">AC217+AC324</f>
        <v>1697</v>
      </c>
      <c r="AD99" s="27">
        <f t="shared" si="116"/>
        <v>1717</v>
      </c>
      <c r="AE99" s="6"/>
    </row>
    <row r="100" spans="1:31" ht="13.5" customHeight="1" x14ac:dyDescent="0.2">
      <c r="A100" s="3"/>
      <c r="B100" s="9"/>
      <c r="C100" s="9"/>
      <c r="D100" s="1" t="s">
        <v>58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27">
        <f t="shared" si="108"/>
        <v>688</v>
      </c>
      <c r="Y100" s="27">
        <f t="shared" si="108"/>
        <v>648</v>
      </c>
      <c r="Z100" s="27">
        <f t="shared" si="108"/>
        <v>644</v>
      </c>
      <c r="AA100" s="27">
        <f t="shared" si="109"/>
        <v>703</v>
      </c>
      <c r="AB100" s="27">
        <f t="shared" si="109"/>
        <v>710</v>
      </c>
      <c r="AC100" s="27">
        <f t="shared" ref="AC100:AD100" si="117">AC218+AC325</f>
        <v>804</v>
      </c>
      <c r="AD100" s="27">
        <f t="shared" si="117"/>
        <v>952</v>
      </c>
      <c r="AE100" s="6"/>
    </row>
    <row r="101" spans="1:31" ht="13.5" customHeight="1" x14ac:dyDescent="0.2">
      <c r="A101" s="3"/>
      <c r="B101" s="9"/>
      <c r="C101" s="9"/>
      <c r="D101" s="1" t="s">
        <v>59</v>
      </c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7">
        <f t="shared" si="108"/>
        <v>34</v>
      </c>
      <c r="Y101" s="27">
        <f t="shared" si="108"/>
        <v>21</v>
      </c>
      <c r="Z101" s="27">
        <f t="shared" si="108"/>
        <v>8</v>
      </c>
      <c r="AA101" s="27">
        <f t="shared" si="109"/>
        <v>5</v>
      </c>
      <c r="AB101" s="27">
        <f t="shared" si="109"/>
        <v>3</v>
      </c>
      <c r="AC101" s="27">
        <f t="shared" ref="AC101:AD101" si="118">AC219+AC326</f>
        <v>6</v>
      </c>
      <c r="AD101" s="27">
        <f t="shared" si="118"/>
        <v>5</v>
      </c>
      <c r="AE101" s="6"/>
    </row>
    <row r="102" spans="1:31" ht="13.5" customHeight="1" x14ac:dyDescent="0.2">
      <c r="A102" s="3"/>
      <c r="B102" s="9"/>
      <c r="C102" s="9"/>
      <c r="D102" s="1" t="s">
        <v>60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27">
        <f t="shared" si="108"/>
        <v>482</v>
      </c>
      <c r="Y102" s="27">
        <f t="shared" si="108"/>
        <v>509</v>
      </c>
      <c r="Z102" s="27">
        <f t="shared" si="108"/>
        <v>464</v>
      </c>
      <c r="AA102" s="27">
        <f t="shared" si="109"/>
        <v>474</v>
      </c>
      <c r="AB102" s="27">
        <f t="shared" si="109"/>
        <v>554</v>
      </c>
      <c r="AC102" s="27">
        <f t="shared" ref="AC102:AD102" si="119">AC220+AC327</f>
        <v>663</v>
      </c>
      <c r="AD102" s="27">
        <f t="shared" si="119"/>
        <v>718</v>
      </c>
      <c r="AE102" s="6"/>
    </row>
    <row r="103" spans="1:31" ht="13.5" customHeight="1" x14ac:dyDescent="0.2">
      <c r="A103" s="3"/>
      <c r="B103" s="9"/>
      <c r="C103" s="9"/>
      <c r="D103" s="1" t="s">
        <v>61</v>
      </c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7">
        <f t="shared" si="108"/>
        <v>30</v>
      </c>
      <c r="Y103" s="27">
        <f t="shared" si="108"/>
        <v>29</v>
      </c>
      <c r="Z103" s="27">
        <f t="shared" si="108"/>
        <v>92</v>
      </c>
      <c r="AA103" s="27">
        <f t="shared" si="109"/>
        <v>79</v>
      </c>
      <c r="AB103" s="27">
        <f t="shared" si="109"/>
        <v>81</v>
      </c>
      <c r="AC103" s="27">
        <f t="shared" ref="AC103:AD103" si="120">AC221+AC328</f>
        <v>106</v>
      </c>
      <c r="AD103" s="27">
        <f t="shared" si="120"/>
        <v>98</v>
      </c>
      <c r="AE103" s="6"/>
    </row>
    <row r="104" spans="1:31" ht="13.5" customHeight="1" x14ac:dyDescent="0.2">
      <c r="A104" s="3"/>
      <c r="B104" s="9"/>
      <c r="C104" s="9"/>
      <c r="D104" s="1" t="s">
        <v>62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23">
        <f t="shared" si="108"/>
        <v>8</v>
      </c>
      <c r="Y104" s="23">
        <f t="shared" si="108"/>
        <v>10</v>
      </c>
      <c r="Z104" s="23">
        <f t="shared" si="108"/>
        <v>6</v>
      </c>
      <c r="AA104" s="23">
        <f t="shared" si="109"/>
        <v>5</v>
      </c>
      <c r="AB104" s="23">
        <f t="shared" si="109"/>
        <v>5</v>
      </c>
      <c r="AC104" s="23">
        <f t="shared" ref="AC104:AD104" si="121">AC222+AC329</f>
        <v>5</v>
      </c>
      <c r="AD104" s="23">
        <f t="shared" si="121"/>
        <v>19</v>
      </c>
      <c r="AE104" s="6"/>
    </row>
    <row r="105" spans="1:31" ht="13.5" customHeight="1" x14ac:dyDescent="0.2">
      <c r="A105" s="3"/>
      <c r="B105" s="9"/>
      <c r="C105" s="9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18">
        <f t="shared" ref="X105:AC105" si="122">SUM(X93:X104)</f>
        <v>3635</v>
      </c>
      <c r="Y105" s="18">
        <f t="shared" si="122"/>
        <v>3575</v>
      </c>
      <c r="Z105" s="18">
        <f t="shared" si="122"/>
        <v>3291</v>
      </c>
      <c r="AA105" s="18">
        <f t="shared" si="122"/>
        <v>3333</v>
      </c>
      <c r="AB105" s="18">
        <f t="shared" si="122"/>
        <v>3516</v>
      </c>
      <c r="AC105" s="18">
        <f t="shared" si="122"/>
        <v>3812</v>
      </c>
      <c r="AD105" s="18">
        <f t="shared" ref="AD105" si="123">SUM(AD93:AD104)</f>
        <v>4144</v>
      </c>
      <c r="AE105" s="6"/>
    </row>
    <row r="106" spans="1:31" ht="13.5" customHeight="1" x14ac:dyDescent="0.2">
      <c r="A106" s="3"/>
      <c r="B106" s="9"/>
      <c r="C106" s="9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18"/>
      <c r="Y106" s="18"/>
      <c r="Z106" s="18"/>
      <c r="AA106" s="18"/>
      <c r="AB106" s="18"/>
      <c r="AC106" s="18"/>
      <c r="AD106" s="18"/>
      <c r="AE106" s="6"/>
    </row>
    <row r="107" spans="1:31" ht="13.5" customHeight="1" x14ac:dyDescent="0.2">
      <c r="A107" s="3"/>
      <c r="B107" s="86" t="s">
        <v>64</v>
      </c>
      <c r="C107" s="92"/>
      <c r="D107" s="92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  <c r="AD107" s="95"/>
      <c r="AE107" s="6"/>
    </row>
    <row r="108" spans="1:31" ht="13.5" customHeight="1" x14ac:dyDescent="0.2">
      <c r="A108" s="3"/>
      <c r="D108" s="1" t="s">
        <v>65</v>
      </c>
      <c r="X108" s="27">
        <f t="shared" ref="X108:Z110" si="124">X226+X333+X440</f>
        <v>1230</v>
      </c>
      <c r="Y108" s="27">
        <f t="shared" si="124"/>
        <v>1262</v>
      </c>
      <c r="Z108" s="27">
        <f t="shared" si="124"/>
        <v>1285</v>
      </c>
      <c r="AA108" s="27">
        <f t="shared" ref="AA108:AB109" si="125">AA226+AA333</f>
        <v>1226</v>
      </c>
      <c r="AB108" s="27">
        <f t="shared" si="125"/>
        <v>1122</v>
      </c>
      <c r="AC108" s="27">
        <f t="shared" ref="AC108:AD108" si="126">AC226+AC333</f>
        <v>1024</v>
      </c>
      <c r="AD108" s="27">
        <f t="shared" si="126"/>
        <v>962</v>
      </c>
      <c r="AE108" s="6"/>
    </row>
    <row r="109" spans="1:31" ht="13.5" customHeight="1" x14ac:dyDescent="0.2">
      <c r="A109" s="3"/>
      <c r="D109" s="1" t="s">
        <v>29</v>
      </c>
      <c r="X109" s="27">
        <f t="shared" si="124"/>
        <v>1291</v>
      </c>
      <c r="Y109" s="27">
        <f t="shared" si="124"/>
        <v>1280</v>
      </c>
      <c r="Z109" s="27">
        <f t="shared" si="124"/>
        <v>1323</v>
      </c>
      <c r="AA109" s="27">
        <f t="shared" si="125"/>
        <v>1312</v>
      </c>
      <c r="AB109" s="27">
        <f t="shared" si="125"/>
        <v>1204</v>
      </c>
      <c r="AC109" s="27">
        <f t="shared" ref="AC109:AD109" si="127">AC227+AC334</f>
        <v>1081</v>
      </c>
      <c r="AD109" s="27">
        <f t="shared" si="127"/>
        <v>1010</v>
      </c>
      <c r="AE109" s="6"/>
    </row>
    <row r="110" spans="1:31" ht="13.5" customHeight="1" x14ac:dyDescent="0.2">
      <c r="A110" s="3"/>
      <c r="D110" s="1" t="s">
        <v>66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23">
        <f t="shared" si="124"/>
        <v>43</v>
      </c>
      <c r="Y110" s="23">
        <f t="shared" si="124"/>
        <v>65</v>
      </c>
      <c r="Z110" s="23">
        <f t="shared" si="124"/>
        <v>55</v>
      </c>
      <c r="AA110" s="23">
        <f>AA228+AA335</f>
        <v>73</v>
      </c>
      <c r="AB110" s="23">
        <f>AB228+AB335</f>
        <v>105</v>
      </c>
      <c r="AC110" s="23">
        <f>AC228+AC335</f>
        <v>110</v>
      </c>
      <c r="AD110" s="23">
        <f>AD228+AD335</f>
        <v>128</v>
      </c>
      <c r="AE110" s="6"/>
    </row>
    <row r="111" spans="1:31" ht="13.5" customHeight="1" x14ac:dyDescent="0.2">
      <c r="A111" s="3"/>
      <c r="B111" s="9"/>
      <c r="C111" s="9"/>
      <c r="D111" s="9"/>
      <c r="E111" s="33">
        <v>1547</v>
      </c>
      <c r="F111" s="33">
        <v>1775</v>
      </c>
      <c r="G111" s="33">
        <v>1829</v>
      </c>
      <c r="H111" s="33">
        <v>1735</v>
      </c>
      <c r="I111" s="33">
        <v>1741</v>
      </c>
      <c r="J111" s="33">
        <v>1875</v>
      </c>
      <c r="K111" s="10">
        <v>1896</v>
      </c>
      <c r="L111" s="10">
        <v>2008</v>
      </c>
      <c r="M111" s="10">
        <v>2003</v>
      </c>
      <c r="N111" s="10">
        <v>1939</v>
      </c>
      <c r="O111" s="18">
        <v>1948</v>
      </c>
      <c r="P111" s="18">
        <f t="shared" ref="P111:W111" si="128">P229+P336+P443</f>
        <v>2006</v>
      </c>
      <c r="Q111" s="18">
        <f t="shared" si="128"/>
        <v>2072</v>
      </c>
      <c r="R111" s="18">
        <f t="shared" si="128"/>
        <v>2182</v>
      </c>
      <c r="S111" s="18">
        <f t="shared" si="128"/>
        <v>2185</v>
      </c>
      <c r="T111" s="18">
        <f t="shared" si="128"/>
        <v>2284</v>
      </c>
      <c r="U111" s="18">
        <f t="shared" si="128"/>
        <v>2372</v>
      </c>
      <c r="V111" s="18">
        <f t="shared" si="128"/>
        <v>2491</v>
      </c>
      <c r="W111" s="18">
        <f t="shared" si="128"/>
        <v>2613</v>
      </c>
      <c r="X111" s="26">
        <f t="shared" ref="X111:AC111" si="129">SUM(X108:X110)</f>
        <v>2564</v>
      </c>
      <c r="Y111" s="26">
        <f t="shared" si="129"/>
        <v>2607</v>
      </c>
      <c r="Z111" s="26">
        <f t="shared" si="129"/>
        <v>2663</v>
      </c>
      <c r="AA111" s="26">
        <f t="shared" si="129"/>
        <v>2611</v>
      </c>
      <c r="AB111" s="26">
        <f t="shared" si="129"/>
        <v>2431</v>
      </c>
      <c r="AC111" s="26">
        <f t="shared" si="129"/>
        <v>2215</v>
      </c>
      <c r="AD111" s="26">
        <f t="shared" ref="AD111" si="130">SUM(AD108:AD110)</f>
        <v>2100</v>
      </c>
      <c r="AE111" s="6"/>
    </row>
    <row r="112" spans="1:31" ht="13.5" customHeight="1" x14ac:dyDescent="0.2">
      <c r="A112" s="3"/>
      <c r="B112" s="4"/>
      <c r="C112" s="4"/>
      <c r="D112" s="4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23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6"/>
    </row>
    <row r="113" spans="1:31" ht="13.5" customHeight="1" x14ac:dyDescent="0.2">
      <c r="A113" s="3"/>
      <c r="B113" s="9" t="s">
        <v>67</v>
      </c>
      <c r="C113" s="9"/>
      <c r="D113" s="9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6"/>
    </row>
    <row r="114" spans="1:31" ht="13.5" customHeight="1" x14ac:dyDescent="0.2">
      <c r="A114" s="3"/>
      <c r="B114" s="9"/>
      <c r="C114" s="9"/>
      <c r="D114" s="9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6"/>
    </row>
    <row r="115" spans="1:31" ht="13.5" customHeight="1" x14ac:dyDescent="0.2">
      <c r="A115" s="3"/>
      <c r="B115" s="9" t="s">
        <v>68</v>
      </c>
      <c r="C115" s="9"/>
      <c r="D115" s="9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6"/>
    </row>
    <row r="116" spans="1:31" ht="13.5" customHeight="1" x14ac:dyDescent="0.2">
      <c r="A116" s="3"/>
      <c r="B116" s="9"/>
      <c r="C116" s="9"/>
      <c r="D116" s="9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6"/>
    </row>
    <row r="117" spans="1:31" ht="13.5" customHeight="1" x14ac:dyDescent="0.2">
      <c r="A117" s="3"/>
      <c r="B117" s="9" t="s">
        <v>78</v>
      </c>
      <c r="C117" s="9"/>
      <c r="D117" s="9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6"/>
    </row>
    <row r="118" spans="1:31" ht="13.5" customHeight="1" x14ac:dyDescent="0.2">
      <c r="A118" s="3"/>
      <c r="B118" s="9" t="s">
        <v>79</v>
      </c>
      <c r="C118" s="9"/>
      <c r="D118" s="9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6"/>
    </row>
    <row r="119" spans="1:31" ht="13.5" customHeight="1" x14ac:dyDescent="0.2">
      <c r="A119" s="3"/>
      <c r="B119" s="9"/>
      <c r="C119" s="9"/>
      <c r="D119" s="9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6"/>
    </row>
    <row r="120" spans="1:31" ht="13.5" customHeight="1" x14ac:dyDescent="0.2">
      <c r="A120" s="34"/>
      <c r="B120" s="107" t="s">
        <v>80</v>
      </c>
      <c r="C120" s="107"/>
      <c r="D120" s="107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14"/>
      <c r="Z120" s="14"/>
      <c r="AA120" s="14"/>
      <c r="AB120" s="14"/>
      <c r="AC120" s="14"/>
      <c r="AD120" s="14" t="s">
        <v>101</v>
      </c>
      <c r="AE120" s="35"/>
    </row>
    <row r="122" spans="1:31" ht="13.5" customHeight="1" x14ac:dyDescent="0.2">
      <c r="D122" s="102" t="s">
        <v>95</v>
      </c>
    </row>
    <row r="125" spans="1:31" ht="13.5" customHeight="1" x14ac:dyDescent="0.2">
      <c r="A125" s="99"/>
      <c r="B125" s="4"/>
      <c r="C125" s="4"/>
      <c r="D125" s="97" t="s">
        <v>91</v>
      </c>
      <c r="E125" s="14" t="s">
        <v>3</v>
      </c>
      <c r="F125" s="14" t="s">
        <v>4</v>
      </c>
      <c r="G125" s="14" t="s">
        <v>5</v>
      </c>
      <c r="H125" s="14" t="s">
        <v>6</v>
      </c>
      <c r="I125" s="14" t="s">
        <v>7</v>
      </c>
      <c r="J125" s="14" t="s">
        <v>8</v>
      </c>
      <c r="K125" s="14" t="s">
        <v>9</v>
      </c>
      <c r="L125" s="14" t="s">
        <v>10</v>
      </c>
      <c r="M125" s="14" t="s">
        <v>11</v>
      </c>
      <c r="N125" s="14" t="s">
        <v>12</v>
      </c>
      <c r="O125" s="14" t="s">
        <v>13</v>
      </c>
      <c r="P125" s="14" t="s">
        <v>14</v>
      </c>
      <c r="Q125" s="14" t="s">
        <v>15</v>
      </c>
      <c r="R125" s="14" t="s">
        <v>16</v>
      </c>
      <c r="S125" s="14" t="s">
        <v>17</v>
      </c>
      <c r="T125" s="14" t="s">
        <v>18</v>
      </c>
      <c r="U125" s="14" t="s">
        <v>19</v>
      </c>
      <c r="V125" s="14" t="s">
        <v>20</v>
      </c>
      <c r="W125" s="14" t="s">
        <v>21</v>
      </c>
      <c r="X125" s="14" t="s">
        <v>22</v>
      </c>
      <c r="Y125" s="14" t="s">
        <v>23</v>
      </c>
      <c r="Z125" s="14" t="s">
        <v>94</v>
      </c>
      <c r="AA125" s="14" t="s">
        <v>96</v>
      </c>
      <c r="AB125" s="14" t="s">
        <v>97</v>
      </c>
      <c r="AC125" s="14" t="s">
        <v>98</v>
      </c>
      <c r="AD125" s="14" t="s">
        <v>99</v>
      </c>
    </row>
    <row r="126" spans="1:31" ht="13.5" customHeight="1" x14ac:dyDescent="0.2">
      <c r="A126" s="99"/>
    </row>
    <row r="127" spans="1:31" ht="13.5" customHeight="1" x14ac:dyDescent="0.2">
      <c r="A127" s="99"/>
      <c r="B127" s="86" t="s">
        <v>24</v>
      </c>
      <c r="C127" s="87"/>
      <c r="D127" s="87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  <c r="AA127" s="88"/>
      <c r="AB127" s="88"/>
      <c r="AC127" s="88"/>
      <c r="AD127" s="88"/>
    </row>
    <row r="128" spans="1:31" ht="13.5" customHeight="1" x14ac:dyDescent="0.2">
      <c r="A128" s="99"/>
      <c r="B128" s="17"/>
      <c r="C128" s="17"/>
      <c r="D128" s="17"/>
      <c r="E128" s="18">
        <f t="shared" ref="E128:Y128" si="131">E133+E229</f>
        <v>0</v>
      </c>
      <c r="F128" s="18">
        <f t="shared" si="131"/>
        <v>0</v>
      </c>
      <c r="G128" s="18">
        <f t="shared" si="131"/>
        <v>0</v>
      </c>
      <c r="H128" s="18">
        <f t="shared" si="131"/>
        <v>0</v>
      </c>
      <c r="I128" s="18">
        <f t="shared" si="131"/>
        <v>0</v>
      </c>
      <c r="J128" s="18">
        <f t="shared" si="131"/>
        <v>0</v>
      </c>
      <c r="K128" s="18">
        <f t="shared" si="131"/>
        <v>0</v>
      </c>
      <c r="L128" s="18">
        <f t="shared" si="131"/>
        <v>0</v>
      </c>
      <c r="M128" s="18">
        <f t="shared" si="131"/>
        <v>0</v>
      </c>
      <c r="N128" s="18">
        <f t="shared" si="131"/>
        <v>0</v>
      </c>
      <c r="O128" s="18">
        <f t="shared" si="131"/>
        <v>0</v>
      </c>
      <c r="P128" s="18">
        <f t="shared" si="131"/>
        <v>11938</v>
      </c>
      <c r="Q128" s="18">
        <f t="shared" si="131"/>
        <v>11945</v>
      </c>
      <c r="R128" s="18">
        <f t="shared" si="131"/>
        <v>12259</v>
      </c>
      <c r="S128" s="18">
        <f t="shared" si="131"/>
        <v>12459</v>
      </c>
      <c r="T128" s="18">
        <f t="shared" si="131"/>
        <v>12947</v>
      </c>
      <c r="U128" s="18">
        <f t="shared" si="131"/>
        <v>12887</v>
      </c>
      <c r="V128" s="18">
        <f t="shared" si="131"/>
        <v>13188</v>
      </c>
      <c r="W128" s="18">
        <f t="shared" si="131"/>
        <v>13457</v>
      </c>
      <c r="X128" s="18">
        <f t="shared" si="131"/>
        <v>13348</v>
      </c>
      <c r="Y128" s="18">
        <f t="shared" si="131"/>
        <v>13150</v>
      </c>
      <c r="Z128" s="18">
        <f t="shared" ref="Z128" si="132">Z133+Z229</f>
        <v>12974</v>
      </c>
      <c r="AA128" s="18">
        <f t="shared" ref="AA128:AB128" si="133">AA133+AA229</f>
        <v>13642</v>
      </c>
      <c r="AB128" s="18">
        <f t="shared" si="133"/>
        <v>13387</v>
      </c>
      <c r="AC128" s="18">
        <f t="shared" ref="AC128:AD128" si="134">AC133+AC229</f>
        <v>12857</v>
      </c>
      <c r="AD128" s="18">
        <f t="shared" si="134"/>
        <v>12768</v>
      </c>
    </row>
    <row r="129" spans="1:30" ht="13.5" customHeight="1" x14ac:dyDescent="0.2">
      <c r="A129" s="99"/>
      <c r="B129" s="9"/>
      <c r="C129" s="9"/>
      <c r="D129" s="9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</row>
    <row r="130" spans="1:30" ht="13.5" customHeight="1" x14ac:dyDescent="0.2">
      <c r="A130" s="99"/>
      <c r="B130" s="86" t="s">
        <v>25</v>
      </c>
      <c r="C130" s="89"/>
      <c r="D130" s="89"/>
      <c r="E130" s="90"/>
      <c r="F130" s="90"/>
      <c r="G130" s="90"/>
      <c r="H130" s="90"/>
      <c r="I130" s="90"/>
      <c r="J130" s="90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  <c r="AD130" s="91"/>
    </row>
    <row r="131" spans="1:30" ht="13.5" customHeight="1" x14ac:dyDescent="0.2">
      <c r="A131" s="99"/>
      <c r="B131" s="9"/>
      <c r="C131" s="9"/>
      <c r="D131" s="9" t="s">
        <v>86</v>
      </c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>
        <v>7032</v>
      </c>
      <c r="Q131" s="10">
        <v>6929</v>
      </c>
      <c r="R131" s="10">
        <v>7257</v>
      </c>
      <c r="S131" s="10">
        <v>7448</v>
      </c>
      <c r="T131" s="10">
        <v>7759</v>
      </c>
      <c r="U131" s="10">
        <v>7738</v>
      </c>
      <c r="V131" s="10">
        <v>7803</v>
      </c>
      <c r="W131" s="10">
        <v>7883</v>
      </c>
      <c r="X131" s="21">
        <f t="shared" ref="X131:Z132" si="135">X136+X193</f>
        <v>7907</v>
      </c>
      <c r="Y131" s="21">
        <f t="shared" si="135"/>
        <v>7923</v>
      </c>
      <c r="Z131" s="21">
        <f t="shared" si="135"/>
        <v>8005</v>
      </c>
      <c r="AA131" s="21">
        <f t="shared" ref="AA131:AB131" si="136">AA136+AA193</f>
        <v>8661</v>
      </c>
      <c r="AB131" s="21">
        <f t="shared" si="136"/>
        <v>8574</v>
      </c>
      <c r="AC131" s="21">
        <f t="shared" ref="AC131:AD131" si="137">AC136+AC193</f>
        <v>8192</v>
      </c>
      <c r="AD131" s="21">
        <f t="shared" si="137"/>
        <v>8149</v>
      </c>
    </row>
    <row r="132" spans="1:30" ht="13.5" customHeight="1" x14ac:dyDescent="0.2">
      <c r="A132" s="99"/>
      <c r="B132" s="9"/>
      <c r="C132" s="9"/>
      <c r="D132" s="9" t="s">
        <v>87</v>
      </c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>
        <v>2904</v>
      </c>
      <c r="Q132" s="5">
        <v>2953</v>
      </c>
      <c r="R132" s="5">
        <v>2829</v>
      </c>
      <c r="S132" s="5">
        <v>2834</v>
      </c>
      <c r="T132" s="5">
        <v>2910</v>
      </c>
      <c r="U132" s="5">
        <v>2784</v>
      </c>
      <c r="V132" s="5">
        <v>2902</v>
      </c>
      <c r="W132" s="5">
        <v>2972</v>
      </c>
      <c r="X132" s="23">
        <f t="shared" si="135"/>
        <v>2885</v>
      </c>
      <c r="Y132" s="23">
        <f t="shared" si="135"/>
        <v>2632</v>
      </c>
      <c r="Z132" s="23">
        <f t="shared" si="135"/>
        <v>2313</v>
      </c>
      <c r="AA132" s="23">
        <f t="shared" ref="AA132:AB132" si="138">AA137+AA194</f>
        <v>2371</v>
      </c>
      <c r="AB132" s="23">
        <f t="shared" si="138"/>
        <v>2383</v>
      </c>
      <c r="AC132" s="23">
        <f t="shared" ref="AC132:AD132" si="139">AC137+AC194</f>
        <v>2451</v>
      </c>
      <c r="AD132" s="23">
        <f t="shared" si="139"/>
        <v>2519</v>
      </c>
    </row>
    <row r="133" spans="1:30" ht="13.5" customHeight="1" x14ac:dyDescent="0.2">
      <c r="A133" s="99"/>
      <c r="B133" s="9"/>
      <c r="C133" s="9"/>
      <c r="D133" s="24"/>
      <c r="E133" s="10">
        <f t="shared" ref="E133:Y133" si="140">SUM(E131:E132)</f>
        <v>0</v>
      </c>
      <c r="F133" s="10">
        <f t="shared" si="140"/>
        <v>0</v>
      </c>
      <c r="G133" s="10">
        <f t="shared" si="140"/>
        <v>0</v>
      </c>
      <c r="H133" s="10">
        <f t="shared" si="140"/>
        <v>0</v>
      </c>
      <c r="I133" s="10">
        <f t="shared" si="140"/>
        <v>0</v>
      </c>
      <c r="J133" s="10">
        <f t="shared" si="140"/>
        <v>0</v>
      </c>
      <c r="K133" s="10">
        <f t="shared" si="140"/>
        <v>0</v>
      </c>
      <c r="L133" s="10">
        <f t="shared" si="140"/>
        <v>0</v>
      </c>
      <c r="M133" s="10">
        <f t="shared" si="140"/>
        <v>0</v>
      </c>
      <c r="N133" s="10">
        <f t="shared" si="140"/>
        <v>0</v>
      </c>
      <c r="O133" s="10">
        <f t="shared" si="140"/>
        <v>0</v>
      </c>
      <c r="P133" s="10">
        <f t="shared" si="140"/>
        <v>9936</v>
      </c>
      <c r="Q133" s="10">
        <f t="shared" si="140"/>
        <v>9882</v>
      </c>
      <c r="R133" s="10">
        <f t="shared" si="140"/>
        <v>10086</v>
      </c>
      <c r="S133" s="10">
        <f t="shared" si="140"/>
        <v>10282</v>
      </c>
      <c r="T133" s="10">
        <f t="shared" si="140"/>
        <v>10669</v>
      </c>
      <c r="U133" s="10">
        <f t="shared" si="140"/>
        <v>10522</v>
      </c>
      <c r="V133" s="10">
        <f t="shared" si="140"/>
        <v>10705</v>
      </c>
      <c r="W133" s="10">
        <f t="shared" si="140"/>
        <v>10855</v>
      </c>
      <c r="X133" s="21">
        <f t="shared" si="140"/>
        <v>10792</v>
      </c>
      <c r="Y133" s="21">
        <f t="shared" si="140"/>
        <v>10555</v>
      </c>
      <c r="Z133" s="21">
        <f t="shared" ref="Z133" si="141">SUM(Z131:Z132)</f>
        <v>10318</v>
      </c>
      <c r="AA133" s="21">
        <f t="shared" ref="AA133:AB133" si="142">SUM(AA131:AA132)</f>
        <v>11032</v>
      </c>
      <c r="AB133" s="21">
        <f t="shared" si="142"/>
        <v>10957</v>
      </c>
      <c r="AC133" s="21">
        <f t="shared" ref="AC133:AD133" si="143">SUM(AC131:AC132)</f>
        <v>10643</v>
      </c>
      <c r="AD133" s="21">
        <f t="shared" si="143"/>
        <v>10668</v>
      </c>
    </row>
    <row r="134" spans="1:30" ht="13.5" customHeight="1" x14ac:dyDescent="0.2">
      <c r="A134" s="99"/>
      <c r="B134" s="9"/>
      <c r="C134" s="9"/>
      <c r="D134" s="24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21"/>
      <c r="Y134" s="21"/>
      <c r="Z134" s="21"/>
      <c r="AA134" s="21"/>
      <c r="AB134" s="21"/>
      <c r="AC134" s="21"/>
      <c r="AD134" s="21"/>
    </row>
    <row r="135" spans="1:30" ht="13.5" customHeight="1" x14ac:dyDescent="0.2">
      <c r="A135" s="99"/>
      <c r="B135" s="86" t="s">
        <v>26</v>
      </c>
      <c r="C135" s="92"/>
      <c r="D135" s="93"/>
      <c r="E135" s="94"/>
      <c r="F135" s="94"/>
      <c r="G135" s="94"/>
      <c r="H135" s="94"/>
      <c r="I135" s="94"/>
      <c r="J135" s="94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  <c r="AD135" s="91"/>
    </row>
    <row r="136" spans="1:30" ht="13.5" customHeight="1" x14ac:dyDescent="0.2">
      <c r="A136" s="99"/>
      <c r="B136" s="9"/>
      <c r="C136" s="9"/>
      <c r="D136" s="9" t="s">
        <v>86</v>
      </c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10">
        <f t="shared" ref="X136:AC136" si="144">X143</f>
        <v>2226</v>
      </c>
      <c r="Y136" s="10">
        <f t="shared" si="144"/>
        <v>2241</v>
      </c>
      <c r="Z136" s="10">
        <f t="shared" si="144"/>
        <v>2266</v>
      </c>
      <c r="AA136" s="10">
        <f t="shared" si="144"/>
        <v>2305</v>
      </c>
      <c r="AB136" s="10">
        <f t="shared" si="144"/>
        <v>2325</v>
      </c>
      <c r="AC136" s="10">
        <f t="shared" si="144"/>
        <v>2266</v>
      </c>
      <c r="AD136" s="10">
        <f t="shared" ref="AD136" si="145">AD143</f>
        <v>2280</v>
      </c>
    </row>
    <row r="137" spans="1:30" ht="13.5" customHeight="1" x14ac:dyDescent="0.2">
      <c r="A137" s="99"/>
      <c r="B137" s="9"/>
      <c r="C137" s="9"/>
      <c r="D137" s="9" t="s">
        <v>88</v>
      </c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5">
        <f t="shared" ref="X137:AC137" si="146">X187</f>
        <v>1020</v>
      </c>
      <c r="Y137" s="5">
        <f t="shared" si="146"/>
        <v>928</v>
      </c>
      <c r="Z137" s="5">
        <f t="shared" si="146"/>
        <v>889</v>
      </c>
      <c r="AA137" s="5">
        <f t="shared" si="146"/>
        <v>905</v>
      </c>
      <c r="AB137" s="5">
        <f t="shared" si="146"/>
        <v>840</v>
      </c>
      <c r="AC137" s="5">
        <f t="shared" si="146"/>
        <v>818</v>
      </c>
      <c r="AD137" s="5">
        <f t="shared" ref="AD137" si="147">AD187</f>
        <v>818</v>
      </c>
    </row>
    <row r="138" spans="1:30" ht="13.5" customHeight="1" x14ac:dyDescent="0.2">
      <c r="A138" s="99"/>
      <c r="B138" s="9"/>
      <c r="C138" s="9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10">
        <f t="shared" ref="X138:AC138" si="148">SUM(X136:X137)</f>
        <v>3246</v>
      </c>
      <c r="Y138" s="10">
        <f t="shared" si="148"/>
        <v>3169</v>
      </c>
      <c r="Z138" s="10">
        <f t="shared" si="148"/>
        <v>3155</v>
      </c>
      <c r="AA138" s="10">
        <f t="shared" si="148"/>
        <v>3210</v>
      </c>
      <c r="AB138" s="10">
        <f t="shared" si="148"/>
        <v>3165</v>
      </c>
      <c r="AC138" s="10">
        <f t="shared" si="148"/>
        <v>3084</v>
      </c>
      <c r="AD138" s="10">
        <f t="shared" ref="AD138" si="149">SUM(AD136:AD137)</f>
        <v>3098</v>
      </c>
    </row>
    <row r="139" spans="1:30" ht="13.5" customHeight="1" x14ac:dyDescent="0.2">
      <c r="A139" s="99"/>
      <c r="B139" s="9"/>
      <c r="C139" s="8" t="s">
        <v>27</v>
      </c>
      <c r="D139" s="8"/>
      <c r="E139" s="25"/>
      <c r="F139" s="25"/>
      <c r="G139" s="25"/>
      <c r="H139" s="25"/>
      <c r="I139" s="25"/>
      <c r="J139" s="25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</row>
    <row r="140" spans="1:30" ht="13.5" customHeight="1" x14ac:dyDescent="0.2">
      <c r="A140" s="99"/>
      <c r="B140" s="9"/>
      <c r="D140" s="1" t="s">
        <v>28</v>
      </c>
      <c r="X140" s="27">
        <v>1819</v>
      </c>
      <c r="Y140" s="27">
        <v>1851</v>
      </c>
      <c r="Z140" s="27">
        <v>1880</v>
      </c>
      <c r="AA140" s="27">
        <v>1848</v>
      </c>
      <c r="AB140" s="27">
        <v>1866</v>
      </c>
      <c r="AC140" s="27">
        <v>1827</v>
      </c>
      <c r="AD140" s="27">
        <v>1874</v>
      </c>
    </row>
    <row r="141" spans="1:30" ht="13.5" customHeight="1" x14ac:dyDescent="0.2">
      <c r="A141" s="99"/>
      <c r="B141" s="9"/>
      <c r="D141" s="1" t="s">
        <v>29</v>
      </c>
      <c r="X141" s="27">
        <v>357</v>
      </c>
      <c r="Y141" s="27">
        <v>343</v>
      </c>
      <c r="Z141" s="27">
        <v>342</v>
      </c>
      <c r="AA141" s="27">
        <v>333</v>
      </c>
      <c r="AB141" s="27">
        <v>337</v>
      </c>
      <c r="AC141" s="27">
        <v>306</v>
      </c>
      <c r="AD141" s="27">
        <v>314</v>
      </c>
    </row>
    <row r="142" spans="1:30" ht="13.5" customHeight="1" x14ac:dyDescent="0.2">
      <c r="A142" s="99"/>
      <c r="B142" s="9"/>
      <c r="D142" s="1" t="s">
        <v>30</v>
      </c>
      <c r="X142" s="23">
        <v>50</v>
      </c>
      <c r="Y142" s="23">
        <v>47</v>
      </c>
      <c r="Z142" s="23">
        <v>44</v>
      </c>
      <c r="AA142" s="23">
        <v>124</v>
      </c>
      <c r="AB142" s="23">
        <v>122</v>
      </c>
      <c r="AC142" s="23">
        <v>133</v>
      </c>
      <c r="AD142" s="23">
        <v>92</v>
      </c>
    </row>
    <row r="143" spans="1:30" ht="13.5" customHeight="1" x14ac:dyDescent="0.2">
      <c r="A143" s="99"/>
      <c r="B143" s="9"/>
      <c r="X143" s="27">
        <f t="shared" ref="X143:AC143" si="150">SUM(X140:X142)</f>
        <v>2226</v>
      </c>
      <c r="Y143" s="27">
        <f t="shared" si="150"/>
        <v>2241</v>
      </c>
      <c r="Z143" s="27">
        <f t="shared" si="150"/>
        <v>2266</v>
      </c>
      <c r="AA143" s="27">
        <f t="shared" si="150"/>
        <v>2305</v>
      </c>
      <c r="AB143" s="27">
        <f t="shared" si="150"/>
        <v>2325</v>
      </c>
      <c r="AC143" s="27">
        <f t="shared" si="150"/>
        <v>2266</v>
      </c>
      <c r="AD143" s="27">
        <f t="shared" ref="AD143" si="151">SUM(AD140:AD142)</f>
        <v>2280</v>
      </c>
    </row>
    <row r="144" spans="1:30" ht="13.5" customHeight="1" x14ac:dyDescent="0.2">
      <c r="A144" s="99"/>
      <c r="B144" s="9"/>
      <c r="C144" s="8" t="s">
        <v>31</v>
      </c>
      <c r="X144" s="27"/>
      <c r="Y144" s="27"/>
      <c r="Z144" s="27"/>
      <c r="AA144" s="27"/>
      <c r="AB144" s="27"/>
      <c r="AC144" s="27"/>
      <c r="AD144" s="27"/>
    </row>
    <row r="145" spans="1:30" ht="13.5" customHeight="1" x14ac:dyDescent="0.2">
      <c r="A145" s="99"/>
      <c r="B145" s="9"/>
      <c r="C145" s="9"/>
      <c r="D145" s="9" t="s">
        <v>32</v>
      </c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28">
        <v>54</v>
      </c>
      <c r="Y145" s="28">
        <v>63</v>
      </c>
      <c r="Z145" s="28">
        <v>62</v>
      </c>
      <c r="AA145" s="28">
        <v>61</v>
      </c>
      <c r="AB145" s="28">
        <v>64</v>
      </c>
      <c r="AC145" s="28">
        <v>67</v>
      </c>
      <c r="AD145" s="28">
        <v>68</v>
      </c>
    </row>
    <row r="146" spans="1:30" ht="13.5" customHeight="1" x14ac:dyDescent="0.2">
      <c r="A146" s="99"/>
      <c r="B146" s="9"/>
      <c r="C146" s="9"/>
      <c r="D146" s="9" t="s">
        <v>33</v>
      </c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28">
        <v>148</v>
      </c>
      <c r="Y146" s="28">
        <v>178</v>
      </c>
      <c r="Z146" s="28">
        <v>185</v>
      </c>
      <c r="AA146" s="28">
        <v>194</v>
      </c>
      <c r="AB146" s="28">
        <v>208</v>
      </c>
      <c r="AC146" s="28">
        <v>215</v>
      </c>
      <c r="AD146" s="28">
        <v>213</v>
      </c>
    </row>
    <row r="147" spans="1:30" ht="13.5" customHeight="1" x14ac:dyDescent="0.2">
      <c r="A147" s="99"/>
      <c r="B147" s="9"/>
      <c r="C147" s="9"/>
      <c r="D147" s="9" t="s">
        <v>34</v>
      </c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28">
        <v>362</v>
      </c>
      <c r="Y147" s="28">
        <v>365</v>
      </c>
      <c r="Z147" s="28">
        <v>390</v>
      </c>
      <c r="AA147" s="28">
        <v>410</v>
      </c>
      <c r="AB147" s="28">
        <v>410</v>
      </c>
      <c r="AC147" s="28">
        <v>388</v>
      </c>
      <c r="AD147" s="28">
        <v>429</v>
      </c>
    </row>
    <row r="148" spans="1:30" ht="13.5" customHeight="1" x14ac:dyDescent="0.2">
      <c r="A148" s="99"/>
      <c r="B148" s="9"/>
      <c r="C148" s="9"/>
      <c r="D148" s="9" t="s">
        <v>35</v>
      </c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28">
        <v>102</v>
      </c>
      <c r="Y148" s="28">
        <v>94</v>
      </c>
      <c r="Z148" s="28">
        <v>110</v>
      </c>
      <c r="AA148" s="28">
        <v>108</v>
      </c>
      <c r="AB148" s="28">
        <v>88</v>
      </c>
      <c r="AC148" s="28">
        <v>86</v>
      </c>
      <c r="AD148" s="28">
        <v>88</v>
      </c>
    </row>
    <row r="149" spans="1:30" ht="13.5" customHeight="1" x14ac:dyDescent="0.2">
      <c r="A149" s="99"/>
      <c r="B149" s="9"/>
      <c r="C149" s="9"/>
      <c r="D149" s="9" t="s">
        <v>36</v>
      </c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28">
        <v>11</v>
      </c>
      <c r="Y149" s="28">
        <v>14</v>
      </c>
      <c r="Z149" s="28">
        <v>13</v>
      </c>
      <c r="AA149" s="28">
        <v>18</v>
      </c>
      <c r="AB149" s="28">
        <v>19</v>
      </c>
      <c r="AC149" s="28">
        <v>15</v>
      </c>
      <c r="AD149" s="28">
        <v>9</v>
      </c>
    </row>
    <row r="150" spans="1:30" ht="13.5" customHeight="1" x14ac:dyDescent="0.2">
      <c r="A150" s="99"/>
      <c r="B150" s="9"/>
      <c r="C150" s="9"/>
      <c r="D150" s="9" t="s">
        <v>37</v>
      </c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29">
        <v>62</v>
      </c>
      <c r="Y150" s="29">
        <v>71</v>
      </c>
      <c r="Z150" s="29">
        <v>69</v>
      </c>
      <c r="AA150" s="29">
        <v>84</v>
      </c>
      <c r="AB150" s="29">
        <v>94</v>
      </c>
      <c r="AC150" s="29">
        <v>83</v>
      </c>
      <c r="AD150" s="29">
        <v>94</v>
      </c>
    </row>
    <row r="151" spans="1:30" ht="13.5" customHeight="1" x14ac:dyDescent="0.2">
      <c r="A151" s="99"/>
      <c r="B151" s="9"/>
      <c r="C151" s="9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8">
        <f t="shared" ref="X151:AC151" si="152">SUM(X145:X150)</f>
        <v>739</v>
      </c>
      <c r="Y151" s="28">
        <f t="shared" si="152"/>
        <v>785</v>
      </c>
      <c r="Z151" s="28">
        <f t="shared" si="152"/>
        <v>829</v>
      </c>
      <c r="AA151" s="28">
        <f t="shared" si="152"/>
        <v>875</v>
      </c>
      <c r="AB151" s="28">
        <f t="shared" si="152"/>
        <v>883</v>
      </c>
      <c r="AC151" s="28">
        <f t="shared" si="152"/>
        <v>854</v>
      </c>
      <c r="AD151" s="28">
        <f t="shared" ref="AD151" si="153">SUM(AD145:AD150)</f>
        <v>901</v>
      </c>
    </row>
    <row r="152" spans="1:30" ht="13.5" customHeight="1" x14ac:dyDescent="0.2">
      <c r="A152" s="99"/>
      <c r="B152" s="9"/>
      <c r="C152" s="8" t="s">
        <v>38</v>
      </c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28"/>
      <c r="Y152" s="28"/>
      <c r="Z152" s="28"/>
      <c r="AA152" s="28"/>
      <c r="AB152" s="28"/>
      <c r="AC152" s="28"/>
      <c r="AD152" s="28"/>
    </row>
    <row r="153" spans="1:30" ht="13.5" customHeight="1" x14ac:dyDescent="0.2">
      <c r="A153" s="99"/>
      <c r="B153" s="9"/>
      <c r="C153" s="9"/>
      <c r="D153" s="9" t="s">
        <v>32</v>
      </c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27">
        <v>432</v>
      </c>
      <c r="Y153" s="28">
        <v>447</v>
      </c>
      <c r="Z153" s="28">
        <v>451</v>
      </c>
      <c r="AA153" s="28">
        <v>401</v>
      </c>
      <c r="AB153" s="28">
        <v>418</v>
      </c>
      <c r="AC153" s="28">
        <v>414</v>
      </c>
      <c r="AD153" s="28">
        <v>396</v>
      </c>
    </row>
    <row r="154" spans="1:30" ht="13.5" customHeight="1" x14ac:dyDescent="0.2">
      <c r="A154" s="99"/>
      <c r="B154" s="9"/>
      <c r="C154" s="9"/>
      <c r="D154" s="9" t="s">
        <v>33</v>
      </c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27">
        <v>354</v>
      </c>
      <c r="Y154" s="28">
        <v>348</v>
      </c>
      <c r="Z154" s="28">
        <v>346</v>
      </c>
      <c r="AA154" s="28">
        <v>335</v>
      </c>
      <c r="AB154" s="28">
        <v>331</v>
      </c>
      <c r="AC154" s="28">
        <v>321</v>
      </c>
      <c r="AD154" s="28">
        <v>329</v>
      </c>
    </row>
    <row r="155" spans="1:30" ht="13.5" customHeight="1" x14ac:dyDescent="0.2">
      <c r="A155" s="99"/>
      <c r="B155" s="9"/>
      <c r="C155" s="9"/>
      <c r="D155" s="9" t="s">
        <v>34</v>
      </c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27">
        <v>2</v>
      </c>
      <c r="Y155" s="28">
        <v>1</v>
      </c>
      <c r="Z155" s="28">
        <v>1</v>
      </c>
      <c r="AA155" s="28">
        <v>0</v>
      </c>
      <c r="AB155" s="28">
        <v>0</v>
      </c>
      <c r="AC155" s="28">
        <v>0</v>
      </c>
      <c r="AD155" s="28">
        <v>0</v>
      </c>
    </row>
    <row r="156" spans="1:30" ht="13.5" customHeight="1" x14ac:dyDescent="0.2">
      <c r="A156" s="99"/>
      <c r="B156" s="9"/>
      <c r="C156" s="9"/>
      <c r="D156" s="9" t="s">
        <v>35</v>
      </c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28">
        <v>0</v>
      </c>
      <c r="Y156" s="28">
        <v>0</v>
      </c>
      <c r="Z156" s="28">
        <v>0</v>
      </c>
      <c r="AA156" s="28">
        <v>0</v>
      </c>
      <c r="AB156" s="28">
        <v>0</v>
      </c>
      <c r="AC156" s="28">
        <v>0</v>
      </c>
      <c r="AD156" s="28">
        <v>0</v>
      </c>
    </row>
    <row r="157" spans="1:30" ht="13.5" customHeight="1" x14ac:dyDescent="0.2">
      <c r="A157" s="99"/>
      <c r="B157" s="9"/>
      <c r="C157" s="9"/>
      <c r="D157" s="9" t="s">
        <v>36</v>
      </c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28">
        <v>0</v>
      </c>
      <c r="Y157" s="28">
        <v>0</v>
      </c>
      <c r="Z157" s="28">
        <v>0</v>
      </c>
      <c r="AA157" s="28">
        <v>0</v>
      </c>
      <c r="AB157" s="28">
        <v>0</v>
      </c>
      <c r="AC157" s="28">
        <v>0</v>
      </c>
      <c r="AD157" s="28">
        <v>0</v>
      </c>
    </row>
    <row r="158" spans="1:30" ht="13.5" customHeight="1" x14ac:dyDescent="0.2">
      <c r="A158" s="99"/>
      <c r="B158" s="9"/>
      <c r="C158" s="9"/>
      <c r="D158" s="9" t="s">
        <v>39</v>
      </c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29">
        <v>0</v>
      </c>
      <c r="Y158" s="29">
        <v>0</v>
      </c>
      <c r="Z158" s="29">
        <v>0</v>
      </c>
      <c r="AA158" s="29">
        <v>0</v>
      </c>
      <c r="AB158" s="29">
        <v>0</v>
      </c>
      <c r="AC158" s="29">
        <v>0</v>
      </c>
      <c r="AD158" s="29">
        <v>0</v>
      </c>
    </row>
    <row r="159" spans="1:30" ht="13.5" customHeight="1" x14ac:dyDescent="0.2">
      <c r="A159" s="99"/>
      <c r="B159" s="9"/>
      <c r="C159" s="9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8">
        <f t="shared" ref="X159:AC159" si="154">SUM(X153:X158)</f>
        <v>788</v>
      </c>
      <c r="Y159" s="28">
        <f t="shared" si="154"/>
        <v>796</v>
      </c>
      <c r="Z159" s="28">
        <f t="shared" si="154"/>
        <v>798</v>
      </c>
      <c r="AA159" s="28">
        <f t="shared" si="154"/>
        <v>736</v>
      </c>
      <c r="AB159" s="28">
        <f t="shared" si="154"/>
        <v>749</v>
      </c>
      <c r="AC159" s="28">
        <f t="shared" si="154"/>
        <v>735</v>
      </c>
      <c r="AD159" s="28">
        <f t="shared" ref="AD159" si="155">SUM(AD153:AD158)</f>
        <v>725</v>
      </c>
    </row>
    <row r="160" spans="1:30" ht="13.5" customHeight="1" x14ac:dyDescent="0.2">
      <c r="A160" s="99"/>
      <c r="B160" s="9"/>
      <c r="C160" s="8" t="s">
        <v>40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28"/>
      <c r="Y160" s="28"/>
      <c r="Z160" s="28"/>
      <c r="AA160" s="28"/>
      <c r="AB160" s="28"/>
      <c r="AC160" s="28"/>
      <c r="AD160" s="28"/>
    </row>
    <row r="161" spans="1:30" ht="13.5" customHeight="1" x14ac:dyDescent="0.2">
      <c r="A161" s="99"/>
      <c r="B161" s="9"/>
      <c r="C161" s="9"/>
      <c r="D161" s="9" t="s">
        <v>32</v>
      </c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28">
        <v>2</v>
      </c>
      <c r="Y161" s="28">
        <v>2</v>
      </c>
      <c r="Z161" s="28">
        <v>2</v>
      </c>
      <c r="AA161" s="28">
        <v>2</v>
      </c>
      <c r="AB161" s="28">
        <v>1</v>
      </c>
      <c r="AC161" s="28">
        <v>3</v>
      </c>
      <c r="AD161" s="28">
        <v>1</v>
      </c>
    </row>
    <row r="162" spans="1:30" ht="13.5" customHeight="1" x14ac:dyDescent="0.2">
      <c r="A162" s="99"/>
      <c r="B162" s="9"/>
      <c r="C162" s="9"/>
      <c r="D162" s="9" t="s">
        <v>33</v>
      </c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28">
        <v>24</v>
      </c>
      <c r="Y162" s="28">
        <v>19</v>
      </c>
      <c r="Z162" s="28">
        <v>20</v>
      </c>
      <c r="AA162" s="28">
        <v>10</v>
      </c>
      <c r="AB162" s="28">
        <v>12</v>
      </c>
      <c r="AC162" s="28">
        <v>13</v>
      </c>
      <c r="AD162" s="28">
        <v>9</v>
      </c>
    </row>
    <row r="163" spans="1:30" ht="13.5" customHeight="1" x14ac:dyDescent="0.2">
      <c r="A163" s="99"/>
      <c r="B163" s="9"/>
      <c r="C163" s="9"/>
      <c r="D163" s="9" t="s">
        <v>34</v>
      </c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28">
        <v>266</v>
      </c>
      <c r="Y163" s="28">
        <v>249</v>
      </c>
      <c r="Z163" s="28">
        <v>231</v>
      </c>
      <c r="AA163" s="28">
        <v>225</v>
      </c>
      <c r="AB163" s="28">
        <v>221</v>
      </c>
      <c r="AC163" s="28">
        <v>222</v>
      </c>
      <c r="AD163" s="28">
        <v>238</v>
      </c>
    </row>
    <row r="164" spans="1:30" ht="13.5" customHeight="1" x14ac:dyDescent="0.2">
      <c r="A164" s="99"/>
      <c r="B164" s="9"/>
      <c r="C164" s="9"/>
      <c r="D164" s="9" t="s">
        <v>35</v>
      </c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28">
        <v>0</v>
      </c>
      <c r="Y164" s="28">
        <v>0</v>
      </c>
      <c r="Z164" s="28">
        <v>0</v>
      </c>
      <c r="AA164" s="28">
        <v>0</v>
      </c>
      <c r="AB164" s="28">
        <v>0</v>
      </c>
      <c r="AC164" s="28">
        <v>0</v>
      </c>
      <c r="AD164" s="28">
        <v>0</v>
      </c>
    </row>
    <row r="165" spans="1:30" ht="13.5" customHeight="1" x14ac:dyDescent="0.2">
      <c r="A165" s="99"/>
      <c r="B165" s="9"/>
      <c r="C165" s="9"/>
      <c r="D165" s="9" t="s">
        <v>36</v>
      </c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28">
        <v>0</v>
      </c>
      <c r="Y165" s="28">
        <v>0</v>
      </c>
      <c r="Z165" s="28">
        <v>0</v>
      </c>
      <c r="AA165" s="28">
        <v>0</v>
      </c>
      <c r="AB165" s="28">
        <v>0</v>
      </c>
      <c r="AC165" s="28">
        <v>0</v>
      </c>
      <c r="AD165" s="28">
        <v>0</v>
      </c>
    </row>
    <row r="166" spans="1:30" ht="13.5" customHeight="1" x14ac:dyDescent="0.2">
      <c r="A166" s="99"/>
      <c r="B166" s="9"/>
      <c r="C166" s="9"/>
      <c r="D166" s="9" t="s">
        <v>39</v>
      </c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29">
        <v>0</v>
      </c>
      <c r="Y166" s="29">
        <v>0</v>
      </c>
      <c r="Z166" s="29">
        <v>0</v>
      </c>
      <c r="AA166" s="29">
        <v>0</v>
      </c>
      <c r="AB166" s="29">
        <v>0</v>
      </c>
      <c r="AC166" s="29">
        <v>0</v>
      </c>
      <c r="AD166" s="29">
        <v>0</v>
      </c>
    </row>
    <row r="167" spans="1:30" ht="13.5" customHeight="1" x14ac:dyDescent="0.2">
      <c r="A167" s="99"/>
      <c r="B167" s="9"/>
      <c r="C167" s="9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8">
        <f t="shared" ref="X167:AC167" si="156">SUM(X161:X166)</f>
        <v>292</v>
      </c>
      <c r="Y167" s="28">
        <f t="shared" si="156"/>
        <v>270</v>
      </c>
      <c r="Z167" s="28">
        <f t="shared" si="156"/>
        <v>253</v>
      </c>
      <c r="AA167" s="28">
        <f t="shared" si="156"/>
        <v>237</v>
      </c>
      <c r="AB167" s="28">
        <f t="shared" si="156"/>
        <v>234</v>
      </c>
      <c r="AC167" s="28">
        <f t="shared" si="156"/>
        <v>238</v>
      </c>
      <c r="AD167" s="28">
        <f t="shared" ref="AD167" si="157">SUM(AD161:AD166)</f>
        <v>248</v>
      </c>
    </row>
    <row r="168" spans="1:30" ht="13.5" customHeight="1" x14ac:dyDescent="0.2">
      <c r="A168" s="99"/>
      <c r="B168" s="9"/>
      <c r="C168" s="8" t="s">
        <v>41</v>
      </c>
      <c r="D168" s="9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28"/>
      <c r="Y168" s="28"/>
      <c r="Z168" s="28"/>
      <c r="AA168" s="28"/>
      <c r="AB168" s="28"/>
      <c r="AC168" s="28"/>
      <c r="AD168" s="28"/>
    </row>
    <row r="169" spans="1:30" ht="13.5" customHeight="1" x14ac:dyDescent="0.2">
      <c r="A169" s="99"/>
      <c r="B169" s="9"/>
      <c r="C169" s="9"/>
      <c r="D169" s="9" t="s">
        <v>84</v>
      </c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28">
        <v>729</v>
      </c>
      <c r="Y169" s="28">
        <f>17+704</f>
        <v>721</v>
      </c>
      <c r="Z169" s="28">
        <v>705</v>
      </c>
      <c r="AA169" s="28">
        <v>649</v>
      </c>
      <c r="AB169" s="28">
        <v>649</v>
      </c>
      <c r="AC169" s="28">
        <v>643</v>
      </c>
      <c r="AD169" s="28">
        <v>637</v>
      </c>
    </row>
    <row r="170" spans="1:30" ht="13.5" customHeight="1" x14ac:dyDescent="0.2">
      <c r="A170" s="99"/>
      <c r="B170" s="9"/>
      <c r="C170" s="9"/>
      <c r="D170" s="9" t="s">
        <v>85</v>
      </c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29">
        <v>351</v>
      </c>
      <c r="Y170" s="29">
        <v>345</v>
      </c>
      <c r="Z170" s="29">
        <v>346</v>
      </c>
      <c r="AA170" s="29">
        <v>324</v>
      </c>
      <c r="AB170" s="29">
        <v>334</v>
      </c>
      <c r="AC170" s="29">
        <v>330</v>
      </c>
      <c r="AD170" s="29">
        <v>336</v>
      </c>
    </row>
    <row r="171" spans="1:30" ht="13.5" customHeight="1" x14ac:dyDescent="0.2">
      <c r="A171" s="99"/>
      <c r="B171" s="9"/>
      <c r="C171" s="9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10">
        <f t="shared" ref="X171:AC171" si="158">SUM(X169:X170)</f>
        <v>1080</v>
      </c>
      <c r="Y171" s="10">
        <f t="shared" si="158"/>
        <v>1066</v>
      </c>
      <c r="Z171" s="10">
        <f t="shared" si="158"/>
        <v>1051</v>
      </c>
      <c r="AA171" s="10">
        <f t="shared" si="158"/>
        <v>973</v>
      </c>
      <c r="AB171" s="10">
        <f t="shared" si="158"/>
        <v>983</v>
      </c>
      <c r="AC171" s="10">
        <f t="shared" si="158"/>
        <v>973</v>
      </c>
      <c r="AD171" s="10">
        <f t="shared" ref="AD171" si="159">SUM(AD169:AD170)</f>
        <v>973</v>
      </c>
    </row>
    <row r="172" spans="1:30" ht="13.5" customHeight="1" x14ac:dyDescent="0.2">
      <c r="A172" s="99"/>
      <c r="B172" s="9"/>
      <c r="C172" s="8" t="s">
        <v>81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28"/>
      <c r="Y172" s="28"/>
      <c r="Z172" s="28"/>
      <c r="AA172" s="28"/>
      <c r="AB172" s="28"/>
      <c r="AC172" s="28"/>
      <c r="AD172" s="28"/>
    </row>
    <row r="173" spans="1:30" ht="13.5" customHeight="1" x14ac:dyDescent="0.2">
      <c r="A173" s="99"/>
      <c r="B173" s="9"/>
      <c r="C173" s="9"/>
      <c r="D173" s="9" t="s">
        <v>82</v>
      </c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8">
        <v>32</v>
      </c>
      <c r="Y173" s="28">
        <v>36</v>
      </c>
      <c r="Z173" s="28">
        <v>38</v>
      </c>
      <c r="AA173" s="28">
        <v>35</v>
      </c>
      <c r="AB173" s="28">
        <v>32</v>
      </c>
      <c r="AC173" s="28">
        <v>30</v>
      </c>
      <c r="AD173" s="28">
        <v>41</v>
      </c>
    </row>
    <row r="174" spans="1:30" ht="13.5" customHeight="1" x14ac:dyDescent="0.2">
      <c r="A174" s="99"/>
      <c r="B174" s="9"/>
      <c r="C174" s="9"/>
      <c r="D174" s="9" t="s">
        <v>44</v>
      </c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21">
        <v>38</v>
      </c>
      <c r="Y174" s="21">
        <v>39</v>
      </c>
      <c r="Z174" s="28">
        <v>42</v>
      </c>
      <c r="AA174" s="28">
        <v>39</v>
      </c>
      <c r="AB174" s="28">
        <v>40</v>
      </c>
      <c r="AC174" s="28">
        <v>42</v>
      </c>
      <c r="AD174" s="28">
        <v>45</v>
      </c>
    </row>
    <row r="175" spans="1:30" ht="13.5" customHeight="1" x14ac:dyDescent="0.2">
      <c r="A175" s="99"/>
      <c r="B175" s="9"/>
      <c r="C175" s="9"/>
      <c r="D175" s="9" t="s">
        <v>47</v>
      </c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21">
        <v>3</v>
      </c>
      <c r="Y175" s="21">
        <v>3</v>
      </c>
      <c r="Z175" s="28">
        <v>3</v>
      </c>
      <c r="AA175" s="28">
        <v>2</v>
      </c>
      <c r="AB175" s="28">
        <v>4</v>
      </c>
      <c r="AC175" s="28">
        <v>4</v>
      </c>
      <c r="AD175" s="28">
        <v>3</v>
      </c>
    </row>
    <row r="176" spans="1:30" ht="13.5" customHeight="1" x14ac:dyDescent="0.2">
      <c r="A176" s="99"/>
      <c r="B176" s="9"/>
      <c r="C176" s="9"/>
      <c r="D176" s="9" t="s">
        <v>45</v>
      </c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21">
        <v>135</v>
      </c>
      <c r="Y176" s="21">
        <v>140</v>
      </c>
      <c r="Z176" s="28">
        <v>142</v>
      </c>
      <c r="AA176" s="28">
        <v>142</v>
      </c>
      <c r="AB176" s="28">
        <v>151</v>
      </c>
      <c r="AC176" s="28">
        <v>151</v>
      </c>
      <c r="AD176" s="28">
        <v>148</v>
      </c>
    </row>
    <row r="177" spans="1:30" ht="13.5" customHeight="1" x14ac:dyDescent="0.2">
      <c r="A177" s="99"/>
      <c r="B177" s="9"/>
      <c r="C177" s="9"/>
      <c r="D177" s="9" t="s">
        <v>43</v>
      </c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1">
        <v>38</v>
      </c>
      <c r="Y177" s="21">
        <v>35</v>
      </c>
      <c r="Z177" s="28">
        <v>36</v>
      </c>
      <c r="AA177" s="28">
        <v>34</v>
      </c>
      <c r="AB177" s="28">
        <v>33</v>
      </c>
      <c r="AC177" s="28">
        <v>41</v>
      </c>
      <c r="AD177" s="28">
        <v>41</v>
      </c>
    </row>
    <row r="178" spans="1:30" ht="13.5" customHeight="1" x14ac:dyDescent="0.2">
      <c r="A178" s="99"/>
      <c r="B178" s="9"/>
      <c r="C178" s="9"/>
      <c r="D178" s="9" t="s">
        <v>46</v>
      </c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1">
        <v>2</v>
      </c>
      <c r="Y178" s="21">
        <v>2</v>
      </c>
      <c r="Z178" s="28">
        <v>1</v>
      </c>
      <c r="AA178" s="28">
        <v>1</v>
      </c>
      <c r="AB178" s="28">
        <v>1</v>
      </c>
      <c r="AC178" s="28">
        <v>1</v>
      </c>
      <c r="AD178" s="28">
        <v>1</v>
      </c>
    </row>
    <row r="179" spans="1:30" ht="13.5" customHeight="1" x14ac:dyDescent="0.2">
      <c r="A179" s="99"/>
      <c r="B179" s="9"/>
      <c r="C179" s="9"/>
      <c r="D179" s="9" t="s">
        <v>42</v>
      </c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21">
        <v>815</v>
      </c>
      <c r="Y179" s="21">
        <f>21+769</f>
        <v>790</v>
      </c>
      <c r="Z179" s="28">
        <v>772</v>
      </c>
      <c r="AA179" s="28">
        <v>709</v>
      </c>
      <c r="AB179" s="28">
        <v>709</v>
      </c>
      <c r="AC179" s="28">
        <v>689</v>
      </c>
      <c r="AD179" s="28">
        <v>672</v>
      </c>
    </row>
    <row r="180" spans="1:30" ht="13.5" customHeight="1" x14ac:dyDescent="0.2">
      <c r="A180" s="99"/>
      <c r="B180" s="9"/>
      <c r="C180" s="9"/>
      <c r="D180" s="9" t="s">
        <v>83</v>
      </c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21">
        <v>4</v>
      </c>
      <c r="Y180" s="21">
        <v>4</v>
      </c>
      <c r="Z180" s="28">
        <v>4</v>
      </c>
      <c r="AA180" s="28">
        <v>3</v>
      </c>
      <c r="AB180" s="28">
        <v>3</v>
      </c>
      <c r="AC180" s="28">
        <v>3</v>
      </c>
      <c r="AD180" s="28">
        <v>7</v>
      </c>
    </row>
    <row r="181" spans="1:30" ht="13.5" customHeight="1" x14ac:dyDescent="0.2">
      <c r="A181" s="99"/>
      <c r="B181" s="9"/>
      <c r="C181" s="9"/>
      <c r="D181" s="9" t="s">
        <v>48</v>
      </c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29">
        <v>13</v>
      </c>
      <c r="Y181" s="29">
        <v>17</v>
      </c>
      <c r="Z181" s="29">
        <v>13</v>
      </c>
      <c r="AA181" s="29">
        <v>8</v>
      </c>
      <c r="AB181" s="29">
        <v>10</v>
      </c>
      <c r="AC181" s="29">
        <v>12</v>
      </c>
      <c r="AD181" s="29">
        <v>15</v>
      </c>
    </row>
    <row r="182" spans="1:30" ht="13.5" customHeight="1" x14ac:dyDescent="0.2">
      <c r="A182" s="99"/>
      <c r="B182" s="9"/>
      <c r="C182" s="9"/>
      <c r="D182" s="24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28">
        <f t="shared" ref="X182:AC182" si="160">SUM(X173:X181)</f>
        <v>1080</v>
      </c>
      <c r="Y182" s="28">
        <f t="shared" si="160"/>
        <v>1066</v>
      </c>
      <c r="Z182" s="28">
        <f t="shared" si="160"/>
        <v>1051</v>
      </c>
      <c r="AA182" s="28">
        <f t="shared" si="160"/>
        <v>973</v>
      </c>
      <c r="AB182" s="28">
        <f t="shared" si="160"/>
        <v>983</v>
      </c>
      <c r="AC182" s="28">
        <f t="shared" si="160"/>
        <v>973</v>
      </c>
      <c r="AD182" s="28">
        <f t="shared" ref="AD182" si="161">SUM(AD173:AD181)</f>
        <v>973</v>
      </c>
    </row>
    <row r="183" spans="1:30" ht="13.5" customHeight="1" x14ac:dyDescent="0.2">
      <c r="A183" s="99"/>
      <c r="B183" s="9"/>
      <c r="C183" s="8" t="s">
        <v>49</v>
      </c>
      <c r="D183" s="8"/>
      <c r="E183" s="25"/>
      <c r="F183" s="25"/>
      <c r="G183" s="25"/>
      <c r="H183" s="25"/>
      <c r="I183" s="25"/>
      <c r="J183" s="25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21"/>
      <c r="Y183" s="21"/>
      <c r="Z183" s="21"/>
      <c r="AA183" s="21"/>
      <c r="AB183" s="21"/>
      <c r="AC183" s="21"/>
      <c r="AD183" s="21"/>
    </row>
    <row r="184" spans="1:30" ht="13.5" customHeight="1" x14ac:dyDescent="0.2">
      <c r="A184" s="99"/>
      <c r="B184" s="9"/>
      <c r="D184" s="1" t="s">
        <v>28</v>
      </c>
      <c r="W184" s="27"/>
      <c r="X184" s="27">
        <v>954</v>
      </c>
      <c r="Y184" s="27">
        <v>878</v>
      </c>
      <c r="Z184" s="27">
        <v>844</v>
      </c>
      <c r="AA184" s="27">
        <v>847</v>
      </c>
      <c r="AB184" s="27">
        <v>780</v>
      </c>
      <c r="AC184" s="27">
        <v>759</v>
      </c>
      <c r="AD184" s="27">
        <v>770</v>
      </c>
    </row>
    <row r="185" spans="1:30" ht="13.5" customHeight="1" x14ac:dyDescent="0.2">
      <c r="A185" s="99"/>
      <c r="B185" s="9"/>
      <c r="D185" s="1" t="s">
        <v>29</v>
      </c>
      <c r="W185" s="27"/>
      <c r="X185" s="27">
        <v>30</v>
      </c>
      <c r="Y185" s="27">
        <v>29</v>
      </c>
      <c r="Z185" s="27">
        <v>27</v>
      </c>
      <c r="AA185" s="27">
        <v>30</v>
      </c>
      <c r="AB185" s="27">
        <v>36</v>
      </c>
      <c r="AC185" s="27">
        <v>33</v>
      </c>
      <c r="AD185" s="27">
        <v>19</v>
      </c>
    </row>
    <row r="186" spans="1:30" ht="13.5" customHeight="1" x14ac:dyDescent="0.2">
      <c r="A186" s="99"/>
      <c r="B186" s="9"/>
      <c r="D186" s="1" t="s">
        <v>30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23">
        <v>36</v>
      </c>
      <c r="Y186" s="23">
        <v>21</v>
      </c>
      <c r="Z186" s="23">
        <v>18</v>
      </c>
      <c r="AA186" s="23">
        <v>28</v>
      </c>
      <c r="AB186" s="23">
        <v>24</v>
      </c>
      <c r="AC186" s="23">
        <v>26</v>
      </c>
      <c r="AD186" s="23">
        <v>29</v>
      </c>
    </row>
    <row r="187" spans="1:30" ht="13.5" customHeight="1" x14ac:dyDescent="0.2">
      <c r="A187" s="9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30">
        <f t="shared" ref="X187:AC187" si="162">SUM(X184:X186)</f>
        <v>1020</v>
      </c>
      <c r="Y187" s="30">
        <f t="shared" si="162"/>
        <v>928</v>
      </c>
      <c r="Z187" s="30">
        <f t="shared" si="162"/>
        <v>889</v>
      </c>
      <c r="AA187" s="30">
        <f t="shared" si="162"/>
        <v>905</v>
      </c>
      <c r="AB187" s="30">
        <f t="shared" si="162"/>
        <v>840</v>
      </c>
      <c r="AC187" s="30">
        <f t="shared" si="162"/>
        <v>818</v>
      </c>
      <c r="AD187" s="30">
        <f t="shared" ref="AD187" si="163">SUM(AD184:AD186)</f>
        <v>818</v>
      </c>
    </row>
    <row r="188" spans="1:30" ht="13.5" customHeight="1" x14ac:dyDescent="0.2">
      <c r="A188" s="99"/>
      <c r="B188" s="9"/>
      <c r="C188" s="9"/>
      <c r="D188" s="24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</row>
    <row r="189" spans="1:30" ht="13.5" customHeight="1" x14ac:dyDescent="0.2">
      <c r="A189" s="99"/>
      <c r="B189" s="9"/>
      <c r="C189" s="9"/>
      <c r="D189" s="24"/>
      <c r="E189" s="31"/>
      <c r="F189" s="31"/>
      <c r="G189" s="31"/>
      <c r="H189" s="31"/>
      <c r="I189" s="31"/>
      <c r="J189" s="31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</row>
    <row r="190" spans="1:30" ht="13.5" customHeight="1" x14ac:dyDescent="0.2">
      <c r="A190" s="99"/>
      <c r="B190" s="4"/>
      <c r="C190" s="4"/>
      <c r="D190" s="4"/>
      <c r="E190" s="14" t="s">
        <v>3</v>
      </c>
      <c r="F190" s="14" t="s">
        <v>4</v>
      </c>
      <c r="G190" s="14" t="s">
        <v>5</v>
      </c>
      <c r="H190" s="14" t="s">
        <v>6</v>
      </c>
      <c r="I190" s="14" t="s">
        <v>7</v>
      </c>
      <c r="J190" s="14" t="s">
        <v>8</v>
      </c>
      <c r="K190" s="14" t="s">
        <v>9</v>
      </c>
      <c r="L190" s="14" t="s">
        <v>10</v>
      </c>
      <c r="M190" s="14" t="s">
        <v>11</v>
      </c>
      <c r="N190" s="14" t="s">
        <v>12</v>
      </c>
      <c r="O190" s="14" t="s">
        <v>13</v>
      </c>
      <c r="P190" s="14" t="s">
        <v>14</v>
      </c>
      <c r="Q190" s="14" t="s">
        <v>15</v>
      </c>
      <c r="R190" s="14" t="s">
        <v>16</v>
      </c>
      <c r="S190" s="14" t="s">
        <v>17</v>
      </c>
      <c r="T190" s="14" t="s">
        <v>18</v>
      </c>
      <c r="U190" s="14" t="s">
        <v>19</v>
      </c>
      <c r="V190" s="14" t="s">
        <v>20</v>
      </c>
      <c r="W190" s="14" t="s">
        <v>21</v>
      </c>
      <c r="X190" s="14" t="s">
        <v>22</v>
      </c>
      <c r="Y190" s="14" t="s">
        <v>23</v>
      </c>
      <c r="Z190" s="14" t="s">
        <v>94</v>
      </c>
      <c r="AA190" s="14" t="s">
        <v>96</v>
      </c>
      <c r="AB190" s="14" t="s">
        <v>97</v>
      </c>
      <c r="AC190" s="14" t="s">
        <v>98</v>
      </c>
      <c r="AD190" s="14" t="s">
        <v>99</v>
      </c>
    </row>
    <row r="191" spans="1:30" ht="13.5" customHeight="1" x14ac:dyDescent="0.2">
      <c r="A191" s="99"/>
      <c r="B191" s="9"/>
      <c r="C191" s="9"/>
      <c r="D191" s="9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</row>
    <row r="192" spans="1:30" ht="13.5" customHeight="1" x14ac:dyDescent="0.2">
      <c r="A192" s="99"/>
      <c r="B192" s="86" t="s">
        <v>50</v>
      </c>
      <c r="C192" s="92"/>
      <c r="D192" s="92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95"/>
      <c r="S192" s="95"/>
      <c r="T192" s="95"/>
      <c r="U192" s="95"/>
      <c r="V192" s="95"/>
      <c r="W192" s="95"/>
      <c r="X192" s="95"/>
      <c r="Y192" s="95"/>
      <c r="Z192" s="95"/>
      <c r="AA192" s="95"/>
      <c r="AB192" s="95"/>
      <c r="AC192" s="95"/>
      <c r="AD192" s="95"/>
    </row>
    <row r="193" spans="1:30" ht="13.5" customHeight="1" x14ac:dyDescent="0.2">
      <c r="A193" s="99"/>
      <c r="B193" s="9"/>
      <c r="C193" s="9"/>
      <c r="D193" s="9" t="s">
        <v>86</v>
      </c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8">
        <f t="shared" ref="X193:AC193" si="164">X209</f>
        <v>5681</v>
      </c>
      <c r="Y193" s="18">
        <f t="shared" si="164"/>
        <v>5682</v>
      </c>
      <c r="Z193" s="18">
        <f t="shared" si="164"/>
        <v>5739</v>
      </c>
      <c r="AA193" s="18">
        <f t="shared" si="164"/>
        <v>6356</v>
      </c>
      <c r="AB193" s="18">
        <f t="shared" si="164"/>
        <v>6249</v>
      </c>
      <c r="AC193" s="18">
        <f t="shared" si="164"/>
        <v>5926</v>
      </c>
      <c r="AD193" s="18">
        <f t="shared" ref="AD193" si="165">AD209</f>
        <v>5869</v>
      </c>
    </row>
    <row r="194" spans="1:30" ht="13.5" customHeight="1" x14ac:dyDescent="0.2">
      <c r="A194" s="99"/>
      <c r="B194" s="9"/>
      <c r="C194" s="9"/>
      <c r="D194" s="9" t="s">
        <v>88</v>
      </c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32">
        <f t="shared" ref="X194:AC194" si="166">X223</f>
        <v>1865</v>
      </c>
      <c r="Y194" s="32">
        <f t="shared" si="166"/>
        <v>1704</v>
      </c>
      <c r="Z194" s="32">
        <f t="shared" si="166"/>
        <v>1424</v>
      </c>
      <c r="AA194" s="32">
        <f t="shared" si="166"/>
        <v>1466</v>
      </c>
      <c r="AB194" s="32">
        <f t="shared" si="166"/>
        <v>1543</v>
      </c>
      <c r="AC194" s="32">
        <f t="shared" si="166"/>
        <v>1633</v>
      </c>
      <c r="AD194" s="32">
        <f t="shared" ref="AD194" si="167">AD223</f>
        <v>1701</v>
      </c>
    </row>
    <row r="195" spans="1:30" ht="13.5" customHeight="1" x14ac:dyDescent="0.2">
      <c r="A195" s="99"/>
      <c r="B195" s="9"/>
      <c r="C195" s="9"/>
      <c r="D195" s="24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8">
        <f t="shared" ref="X195:AC195" si="168">SUM(X193:X194)</f>
        <v>7546</v>
      </c>
      <c r="Y195" s="18">
        <f t="shared" si="168"/>
        <v>7386</v>
      </c>
      <c r="Z195" s="18">
        <f t="shared" si="168"/>
        <v>7163</v>
      </c>
      <c r="AA195" s="18">
        <f t="shared" si="168"/>
        <v>7822</v>
      </c>
      <c r="AB195" s="18">
        <f t="shared" si="168"/>
        <v>7792</v>
      </c>
      <c r="AC195" s="18">
        <f t="shared" si="168"/>
        <v>7559</v>
      </c>
      <c r="AD195" s="18">
        <f t="shared" ref="AD195" si="169">SUM(AD193:AD194)</f>
        <v>7570</v>
      </c>
    </row>
    <row r="196" spans="1:30" ht="13.5" customHeight="1" x14ac:dyDescent="0.2">
      <c r="A196" s="99"/>
      <c r="B196" s="9"/>
      <c r="C196" s="8" t="s">
        <v>51</v>
      </c>
      <c r="D196" s="8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10"/>
      <c r="Y196" s="10"/>
      <c r="Z196" s="10"/>
      <c r="AA196" s="10"/>
      <c r="AB196" s="10"/>
      <c r="AC196" s="10"/>
      <c r="AD196" s="10"/>
    </row>
    <row r="197" spans="1:30" ht="13.5" customHeight="1" x14ac:dyDescent="0.2">
      <c r="A197" s="99"/>
      <c r="B197" s="9"/>
      <c r="C197" s="9"/>
      <c r="D197" s="1" t="s">
        <v>52</v>
      </c>
      <c r="U197" s="18"/>
      <c r="V197" s="18"/>
      <c r="W197" s="18"/>
      <c r="X197" s="18">
        <v>116</v>
      </c>
      <c r="Y197" s="18">
        <v>115</v>
      </c>
      <c r="Z197" s="18">
        <v>58</v>
      </c>
      <c r="AA197" s="18">
        <v>55</v>
      </c>
      <c r="AB197" s="18">
        <v>54</v>
      </c>
      <c r="AC197" s="18">
        <v>52</v>
      </c>
      <c r="AD197" s="18">
        <v>51</v>
      </c>
    </row>
    <row r="198" spans="1:30" ht="13.5" customHeight="1" x14ac:dyDescent="0.2">
      <c r="A198" s="99"/>
      <c r="B198" s="9"/>
      <c r="C198" s="9"/>
      <c r="D198" s="20" t="s">
        <v>53</v>
      </c>
      <c r="U198" s="18"/>
      <c r="V198" s="18"/>
      <c r="W198" s="18"/>
      <c r="X198" s="18">
        <v>149</v>
      </c>
      <c r="Y198" s="18">
        <v>130</v>
      </c>
      <c r="Z198" s="18">
        <v>60</v>
      </c>
      <c r="AA198" s="18">
        <v>289</v>
      </c>
      <c r="AB198" s="18">
        <v>277</v>
      </c>
      <c r="AC198" s="18">
        <v>280</v>
      </c>
      <c r="AD198" s="18">
        <v>389</v>
      </c>
    </row>
    <row r="199" spans="1:30" ht="13.5" customHeight="1" x14ac:dyDescent="0.2">
      <c r="A199" s="99"/>
      <c r="B199" s="9"/>
      <c r="C199" s="9"/>
      <c r="D199" s="1" t="s">
        <v>54</v>
      </c>
      <c r="U199" s="18"/>
      <c r="V199" s="18"/>
      <c r="W199" s="18"/>
      <c r="X199" s="18">
        <v>664</v>
      </c>
      <c r="Y199" s="18">
        <v>743</v>
      </c>
      <c r="Z199" s="18">
        <v>812</v>
      </c>
      <c r="AA199" s="18">
        <v>864</v>
      </c>
      <c r="AB199" s="18">
        <v>895</v>
      </c>
      <c r="AC199" s="18">
        <v>868</v>
      </c>
      <c r="AD199" s="18">
        <v>542</v>
      </c>
    </row>
    <row r="200" spans="1:30" ht="13.5" customHeight="1" x14ac:dyDescent="0.2">
      <c r="A200" s="99"/>
      <c r="B200" s="9"/>
      <c r="C200" s="9"/>
      <c r="D200" s="1" t="s">
        <v>55</v>
      </c>
      <c r="U200" s="18"/>
      <c r="V200" s="18"/>
      <c r="W200" s="18"/>
      <c r="X200" s="18">
        <v>243</v>
      </c>
      <c r="Y200" s="18">
        <v>270</v>
      </c>
      <c r="Z200" s="18">
        <v>288</v>
      </c>
      <c r="AA200" s="18">
        <v>331</v>
      </c>
      <c r="AB200" s="18">
        <v>338</v>
      </c>
      <c r="AC200" s="18">
        <v>326</v>
      </c>
      <c r="AD200" s="18">
        <v>500</v>
      </c>
    </row>
    <row r="201" spans="1:30" ht="13.5" customHeight="1" x14ac:dyDescent="0.2">
      <c r="A201" s="99"/>
      <c r="B201" s="9"/>
      <c r="C201" s="9"/>
      <c r="D201" s="1" t="s">
        <v>89</v>
      </c>
      <c r="U201" s="18"/>
      <c r="V201" s="18"/>
      <c r="W201" s="18"/>
      <c r="X201" s="18">
        <v>953</v>
      </c>
      <c r="Y201" s="18">
        <v>926</v>
      </c>
      <c r="Z201" s="18">
        <v>983</v>
      </c>
      <c r="AA201" s="18">
        <v>978</v>
      </c>
      <c r="AB201" s="18">
        <v>976</v>
      </c>
      <c r="AC201" s="18">
        <v>962</v>
      </c>
      <c r="AD201" s="18">
        <v>973</v>
      </c>
    </row>
    <row r="202" spans="1:30" ht="13.5" customHeight="1" x14ac:dyDescent="0.2">
      <c r="A202" s="99"/>
      <c r="B202" s="9"/>
      <c r="C202" s="9"/>
      <c r="D202" s="1" t="s">
        <v>56</v>
      </c>
      <c r="U202" s="18"/>
      <c r="V202" s="18"/>
      <c r="W202" s="18"/>
      <c r="X202" s="18">
        <v>579</v>
      </c>
      <c r="Y202" s="18">
        <v>638</v>
      </c>
      <c r="Z202" s="18">
        <v>639</v>
      </c>
      <c r="AA202" s="18">
        <v>688</v>
      </c>
      <c r="AB202" s="18">
        <v>672</v>
      </c>
      <c r="AC202" s="18">
        <v>651</v>
      </c>
      <c r="AD202" s="18">
        <v>646</v>
      </c>
    </row>
    <row r="203" spans="1:30" ht="13.5" customHeight="1" x14ac:dyDescent="0.2">
      <c r="A203" s="99"/>
      <c r="B203" s="9"/>
      <c r="C203" s="9"/>
      <c r="D203" s="1" t="s">
        <v>57</v>
      </c>
      <c r="U203" s="18"/>
      <c r="V203" s="18"/>
      <c r="W203" s="18"/>
      <c r="X203" s="18">
        <v>451</v>
      </c>
      <c r="Y203" s="18">
        <v>432</v>
      </c>
      <c r="Z203" s="18">
        <v>409</v>
      </c>
      <c r="AA203" s="18">
        <v>463</v>
      </c>
      <c r="AB203" s="18">
        <v>490</v>
      </c>
      <c r="AC203" s="18">
        <v>510</v>
      </c>
      <c r="AD203" s="18">
        <v>498</v>
      </c>
    </row>
    <row r="204" spans="1:30" ht="13.5" customHeight="1" x14ac:dyDescent="0.2">
      <c r="A204" s="99"/>
      <c r="B204" s="9"/>
      <c r="C204" s="9"/>
      <c r="D204" s="1" t="s">
        <v>58</v>
      </c>
      <c r="U204" s="18"/>
      <c r="V204" s="18"/>
      <c r="W204" s="18"/>
      <c r="X204" s="18">
        <v>573</v>
      </c>
      <c r="Y204" s="18">
        <v>537</v>
      </c>
      <c r="Z204" s="18">
        <v>541</v>
      </c>
      <c r="AA204" s="18">
        <v>544</v>
      </c>
      <c r="AB204" s="18">
        <v>512</v>
      </c>
      <c r="AC204" s="18">
        <v>476</v>
      </c>
      <c r="AD204" s="18">
        <v>548</v>
      </c>
    </row>
    <row r="205" spans="1:30" ht="13.5" customHeight="1" x14ac:dyDescent="0.2">
      <c r="A205" s="99"/>
      <c r="B205" s="9"/>
      <c r="C205" s="9"/>
      <c r="D205" s="1" t="s">
        <v>59</v>
      </c>
      <c r="U205" s="18"/>
      <c r="V205" s="18"/>
      <c r="W205" s="18"/>
      <c r="X205" s="18">
        <v>34</v>
      </c>
      <c r="Y205" s="18">
        <v>34</v>
      </c>
      <c r="Z205" s="18">
        <v>27</v>
      </c>
      <c r="AA205" s="18">
        <v>28</v>
      </c>
      <c r="AB205" s="18">
        <v>25</v>
      </c>
      <c r="AC205" s="18">
        <v>28</v>
      </c>
      <c r="AD205" s="18">
        <v>35</v>
      </c>
    </row>
    <row r="206" spans="1:30" ht="13.5" customHeight="1" x14ac:dyDescent="0.2">
      <c r="A206" s="99"/>
      <c r="B206" s="9"/>
      <c r="C206" s="9"/>
      <c r="D206" s="1" t="s">
        <v>60</v>
      </c>
      <c r="U206" s="18"/>
      <c r="V206" s="18"/>
      <c r="W206" s="18"/>
      <c r="X206" s="18">
        <v>1438</v>
      </c>
      <c r="Y206" s="18">
        <v>1384</v>
      </c>
      <c r="Z206" s="18">
        <v>1422</v>
      </c>
      <c r="AA206" s="18">
        <v>1618</v>
      </c>
      <c r="AB206" s="18">
        <v>1556</v>
      </c>
      <c r="AC206" s="18">
        <v>1377</v>
      </c>
      <c r="AD206" s="18">
        <v>1312</v>
      </c>
    </row>
    <row r="207" spans="1:30" ht="13.5" customHeight="1" x14ac:dyDescent="0.2">
      <c r="A207" s="99"/>
      <c r="B207" s="9"/>
      <c r="C207" s="9"/>
      <c r="D207" s="1" t="s">
        <v>61</v>
      </c>
      <c r="U207" s="18"/>
      <c r="V207" s="18"/>
      <c r="W207" s="18"/>
      <c r="X207" s="18">
        <v>359</v>
      </c>
      <c r="Y207" s="18">
        <v>354</v>
      </c>
      <c r="Z207" s="18">
        <v>387</v>
      </c>
      <c r="AA207" s="18">
        <v>385</v>
      </c>
      <c r="AB207" s="18">
        <v>343</v>
      </c>
      <c r="AC207" s="18">
        <v>292</v>
      </c>
      <c r="AD207" s="18">
        <v>260</v>
      </c>
    </row>
    <row r="208" spans="1:30" ht="13.5" customHeight="1" x14ac:dyDescent="0.2">
      <c r="A208" s="99"/>
      <c r="B208" s="9"/>
      <c r="C208" s="9"/>
      <c r="D208" s="1" t="s">
        <v>62</v>
      </c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32">
        <v>122</v>
      </c>
      <c r="Y208" s="32">
        <v>119</v>
      </c>
      <c r="Z208" s="32">
        <v>113</v>
      </c>
      <c r="AA208" s="32">
        <v>113</v>
      </c>
      <c r="AB208" s="32">
        <v>111</v>
      </c>
      <c r="AC208" s="32">
        <v>104</v>
      </c>
      <c r="AD208" s="32">
        <v>115</v>
      </c>
    </row>
    <row r="209" spans="1:30" ht="13.5" customHeight="1" x14ac:dyDescent="0.2">
      <c r="A209" s="99"/>
      <c r="B209" s="9"/>
      <c r="C209" s="9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18">
        <f t="shared" ref="X209:AC209" si="170">SUM(X197:X208)</f>
        <v>5681</v>
      </c>
      <c r="Y209" s="18">
        <f t="shared" si="170"/>
        <v>5682</v>
      </c>
      <c r="Z209" s="18">
        <f t="shared" si="170"/>
        <v>5739</v>
      </c>
      <c r="AA209" s="18">
        <f t="shared" si="170"/>
        <v>6356</v>
      </c>
      <c r="AB209" s="18">
        <f t="shared" si="170"/>
        <v>6249</v>
      </c>
      <c r="AC209" s="18">
        <f t="shared" si="170"/>
        <v>5926</v>
      </c>
      <c r="AD209" s="18">
        <f t="shared" ref="AD209" si="171">SUM(AD197:AD208)</f>
        <v>5869</v>
      </c>
    </row>
    <row r="210" spans="1:30" ht="13.5" customHeight="1" x14ac:dyDescent="0.2">
      <c r="A210" s="99"/>
      <c r="B210" s="9"/>
      <c r="C210" s="8" t="s">
        <v>63</v>
      </c>
      <c r="D210" s="8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0"/>
      <c r="Y210" s="10"/>
      <c r="Z210" s="10"/>
      <c r="AA210" s="10"/>
      <c r="AB210" s="10"/>
      <c r="AC210" s="10"/>
      <c r="AD210" s="10"/>
    </row>
    <row r="211" spans="1:30" ht="13.5" customHeight="1" x14ac:dyDescent="0.2">
      <c r="A211" s="99"/>
      <c r="B211" s="9"/>
      <c r="C211" s="9"/>
      <c r="D211" s="1" t="s">
        <v>52</v>
      </c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18">
        <v>9</v>
      </c>
      <c r="Y211" s="2">
        <v>10</v>
      </c>
      <c r="Z211" s="2">
        <v>5</v>
      </c>
      <c r="AA211" s="2">
        <v>5</v>
      </c>
      <c r="AB211" s="2">
        <v>4</v>
      </c>
      <c r="AC211" s="2">
        <v>4</v>
      </c>
      <c r="AD211" s="2">
        <v>5</v>
      </c>
    </row>
    <row r="212" spans="1:30" ht="13.5" customHeight="1" x14ac:dyDescent="0.2">
      <c r="A212" s="99"/>
      <c r="B212" s="9"/>
      <c r="C212" s="9"/>
      <c r="D212" s="20" t="s">
        <v>53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8">
        <v>482</v>
      </c>
      <c r="Y212" s="2">
        <v>448</v>
      </c>
      <c r="Z212" s="2">
        <v>139</v>
      </c>
      <c r="AA212" s="2">
        <v>173</v>
      </c>
      <c r="AB212" s="2">
        <v>170</v>
      </c>
      <c r="AC212" s="2">
        <v>158</v>
      </c>
      <c r="AD212" s="2">
        <v>217</v>
      </c>
    </row>
    <row r="213" spans="1:30" ht="13.5" customHeight="1" x14ac:dyDescent="0.2">
      <c r="A213" s="99"/>
      <c r="B213" s="9"/>
      <c r="C213" s="9"/>
      <c r="D213" s="1" t="s">
        <v>54</v>
      </c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18">
        <v>48</v>
      </c>
      <c r="Y213" s="2">
        <v>50</v>
      </c>
      <c r="Z213" s="2">
        <v>62</v>
      </c>
      <c r="AA213" s="2">
        <v>61</v>
      </c>
      <c r="AB213" s="2">
        <v>51</v>
      </c>
      <c r="AC213" s="2">
        <v>47</v>
      </c>
      <c r="AD213" s="2">
        <v>35</v>
      </c>
    </row>
    <row r="214" spans="1:30" ht="13.5" customHeight="1" x14ac:dyDescent="0.2">
      <c r="A214" s="99"/>
      <c r="B214" s="9"/>
      <c r="C214" s="9"/>
      <c r="D214" s="1" t="s">
        <v>55</v>
      </c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8">
        <v>62</v>
      </c>
      <c r="Y214" s="2">
        <v>36</v>
      </c>
      <c r="Z214" s="2">
        <v>39</v>
      </c>
      <c r="AA214" s="2">
        <v>40</v>
      </c>
      <c r="AB214" s="2">
        <v>36</v>
      </c>
      <c r="AC214" s="2">
        <v>47</v>
      </c>
      <c r="AD214" s="2">
        <v>40</v>
      </c>
    </row>
    <row r="215" spans="1:30" ht="13.5" customHeight="1" x14ac:dyDescent="0.2">
      <c r="A215" s="99"/>
      <c r="B215" s="9"/>
      <c r="C215" s="9"/>
      <c r="D215" s="1" t="s">
        <v>89</v>
      </c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18">
        <v>151</v>
      </c>
      <c r="Y215" s="2">
        <v>143</v>
      </c>
      <c r="Z215" s="2">
        <v>148</v>
      </c>
      <c r="AA215" s="2">
        <v>160</v>
      </c>
      <c r="AB215" s="2">
        <v>177</v>
      </c>
      <c r="AC215" s="2">
        <v>169</v>
      </c>
      <c r="AD215" s="2">
        <v>182</v>
      </c>
    </row>
    <row r="216" spans="1:30" ht="13.5" customHeight="1" x14ac:dyDescent="0.2">
      <c r="A216" s="99"/>
      <c r="B216" s="9"/>
      <c r="C216" s="9"/>
      <c r="D216" s="1" t="s">
        <v>56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8">
        <v>116</v>
      </c>
      <c r="Y216" s="2">
        <v>113</v>
      </c>
      <c r="Z216" s="2">
        <v>95</v>
      </c>
      <c r="AA216" s="2">
        <v>75</v>
      </c>
      <c r="AB216" s="2">
        <v>83</v>
      </c>
      <c r="AC216" s="2">
        <v>72</v>
      </c>
      <c r="AD216" s="2">
        <v>85</v>
      </c>
    </row>
    <row r="217" spans="1:30" ht="13.5" customHeight="1" x14ac:dyDescent="0.2">
      <c r="A217" s="99"/>
      <c r="B217" s="9"/>
      <c r="C217" s="9"/>
      <c r="D217" s="1" t="s">
        <v>57</v>
      </c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18">
        <v>150</v>
      </c>
      <c r="Y217" s="2">
        <v>114</v>
      </c>
      <c r="Z217" s="2">
        <v>139</v>
      </c>
      <c r="AA217" s="2">
        <v>118</v>
      </c>
      <c r="AB217" s="2">
        <v>161</v>
      </c>
      <c r="AC217" s="2">
        <v>167</v>
      </c>
      <c r="AD217" s="2">
        <v>140</v>
      </c>
    </row>
    <row r="218" spans="1:30" ht="13.5" customHeight="1" x14ac:dyDescent="0.2">
      <c r="A218" s="99"/>
      <c r="B218" s="9"/>
      <c r="C218" s="9"/>
      <c r="D218" s="1" t="s">
        <v>58</v>
      </c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8">
        <v>491</v>
      </c>
      <c r="Y218" s="2">
        <v>405</v>
      </c>
      <c r="Z218" s="2">
        <v>387</v>
      </c>
      <c r="AA218" s="2">
        <v>369</v>
      </c>
      <c r="AB218" s="2">
        <v>309</v>
      </c>
      <c r="AC218" s="2">
        <v>321</v>
      </c>
      <c r="AD218" s="2">
        <v>307</v>
      </c>
    </row>
    <row r="219" spans="1:30" ht="13.5" customHeight="1" x14ac:dyDescent="0.2">
      <c r="A219" s="99"/>
      <c r="B219" s="9"/>
      <c r="C219" s="9"/>
      <c r="D219" s="1" t="s">
        <v>59</v>
      </c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18">
        <v>32</v>
      </c>
      <c r="Y219" s="2">
        <v>19</v>
      </c>
      <c r="Z219" s="2">
        <v>6</v>
      </c>
      <c r="AA219" s="2">
        <v>5</v>
      </c>
      <c r="AB219" s="2">
        <v>3</v>
      </c>
      <c r="AC219" s="2">
        <v>4</v>
      </c>
      <c r="AD219" s="2">
        <v>2</v>
      </c>
    </row>
    <row r="220" spans="1:30" ht="13.5" customHeight="1" x14ac:dyDescent="0.2">
      <c r="A220" s="99"/>
      <c r="B220" s="9"/>
      <c r="C220" s="9"/>
      <c r="D220" s="1" t="s">
        <v>60</v>
      </c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8">
        <v>293</v>
      </c>
      <c r="Y220" s="2">
        <v>330</v>
      </c>
      <c r="Z220" s="2">
        <v>313</v>
      </c>
      <c r="AA220" s="2">
        <v>379</v>
      </c>
      <c r="AB220" s="2">
        <v>468</v>
      </c>
      <c r="AC220" s="2">
        <v>539</v>
      </c>
      <c r="AD220" s="2">
        <v>581</v>
      </c>
    </row>
    <row r="221" spans="1:30" ht="13.5" customHeight="1" x14ac:dyDescent="0.2">
      <c r="A221" s="99"/>
      <c r="B221" s="9"/>
      <c r="C221" s="9"/>
      <c r="D221" s="1" t="s">
        <v>61</v>
      </c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18">
        <v>24</v>
      </c>
      <c r="Y221" s="2">
        <v>28</v>
      </c>
      <c r="Z221" s="2">
        <v>86</v>
      </c>
      <c r="AA221" s="2">
        <v>77</v>
      </c>
      <c r="AB221" s="2">
        <v>78</v>
      </c>
      <c r="AC221" s="2">
        <v>101</v>
      </c>
      <c r="AD221" s="2">
        <v>93</v>
      </c>
    </row>
    <row r="222" spans="1:30" ht="13.5" customHeight="1" x14ac:dyDescent="0.2">
      <c r="A222" s="99"/>
      <c r="B222" s="9"/>
      <c r="C222" s="9"/>
      <c r="D222" s="1" t="s">
        <v>62</v>
      </c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32">
        <v>7</v>
      </c>
      <c r="Y222" s="76">
        <v>8</v>
      </c>
      <c r="Z222" s="76">
        <v>5</v>
      </c>
      <c r="AA222" s="76">
        <v>4</v>
      </c>
      <c r="AB222" s="76">
        <v>3</v>
      </c>
      <c r="AC222" s="76">
        <v>4</v>
      </c>
      <c r="AD222" s="76">
        <v>14</v>
      </c>
    </row>
    <row r="223" spans="1:30" ht="13.5" customHeight="1" x14ac:dyDescent="0.2">
      <c r="A223" s="99"/>
      <c r="B223" s="9"/>
      <c r="C223" s="9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18">
        <f t="shared" ref="X223:AC223" si="172">SUM(X211:X222)</f>
        <v>1865</v>
      </c>
      <c r="Y223" s="18">
        <f t="shared" si="172"/>
        <v>1704</v>
      </c>
      <c r="Z223" s="18">
        <f t="shared" si="172"/>
        <v>1424</v>
      </c>
      <c r="AA223" s="18">
        <f t="shared" si="172"/>
        <v>1466</v>
      </c>
      <c r="AB223" s="18">
        <f t="shared" si="172"/>
        <v>1543</v>
      </c>
      <c r="AC223" s="18">
        <f t="shared" si="172"/>
        <v>1633</v>
      </c>
      <c r="AD223" s="18">
        <f t="shared" ref="AD223" si="173">SUM(AD211:AD222)</f>
        <v>1701</v>
      </c>
    </row>
    <row r="224" spans="1:30" ht="13.5" customHeight="1" x14ac:dyDescent="0.2">
      <c r="A224" s="99"/>
      <c r="B224" s="9"/>
      <c r="C224" s="9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18"/>
      <c r="Y224" s="18"/>
      <c r="Z224" s="18"/>
      <c r="AA224" s="18"/>
      <c r="AB224" s="18"/>
      <c r="AC224" s="18"/>
      <c r="AD224" s="18"/>
    </row>
    <row r="225" spans="1:30" ht="13.5" customHeight="1" x14ac:dyDescent="0.2">
      <c r="A225" s="99"/>
      <c r="B225" s="86" t="s">
        <v>64</v>
      </c>
      <c r="C225" s="92"/>
      <c r="D225" s="92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95"/>
      <c r="S225" s="95"/>
      <c r="T225" s="95"/>
      <c r="U225" s="95"/>
      <c r="V225" s="95"/>
      <c r="W225" s="95"/>
      <c r="X225" s="95"/>
      <c r="Y225" s="95"/>
      <c r="Z225" s="95"/>
      <c r="AA225" s="95"/>
      <c r="AB225" s="95"/>
      <c r="AC225" s="95"/>
      <c r="AD225" s="95"/>
    </row>
    <row r="226" spans="1:30" ht="13.5" customHeight="1" x14ac:dyDescent="0.2">
      <c r="A226" s="99"/>
      <c r="D226" s="1" t="s">
        <v>65</v>
      </c>
      <c r="X226" s="26">
        <v>1230</v>
      </c>
      <c r="Y226" s="26">
        <v>1261</v>
      </c>
      <c r="Z226" s="26">
        <v>1284</v>
      </c>
      <c r="AA226" s="26">
        <v>1226</v>
      </c>
      <c r="AB226" s="26">
        <v>1122</v>
      </c>
      <c r="AC226" s="26">
        <v>1024</v>
      </c>
      <c r="AD226" s="26">
        <v>962</v>
      </c>
    </row>
    <row r="227" spans="1:30" ht="13.5" customHeight="1" x14ac:dyDescent="0.2">
      <c r="A227" s="99"/>
      <c r="D227" s="1" t="s">
        <v>29</v>
      </c>
      <c r="X227" s="26">
        <v>1283</v>
      </c>
      <c r="Y227" s="26">
        <v>1269</v>
      </c>
      <c r="Z227" s="26">
        <v>1317</v>
      </c>
      <c r="AA227" s="26">
        <v>1311</v>
      </c>
      <c r="AB227" s="26">
        <v>1203</v>
      </c>
      <c r="AC227" s="26">
        <v>1080</v>
      </c>
      <c r="AD227" s="26">
        <v>1010</v>
      </c>
    </row>
    <row r="228" spans="1:30" ht="13.5" customHeight="1" x14ac:dyDescent="0.2">
      <c r="A228" s="99"/>
      <c r="D228" s="1" t="s">
        <v>66</v>
      </c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>
        <v>43</v>
      </c>
      <c r="Y228" s="23">
        <v>65</v>
      </c>
      <c r="Z228" s="23">
        <v>55</v>
      </c>
      <c r="AA228" s="23">
        <v>73</v>
      </c>
      <c r="AB228" s="23">
        <v>105</v>
      </c>
      <c r="AC228" s="23">
        <v>110</v>
      </c>
      <c r="AD228" s="23">
        <v>128</v>
      </c>
    </row>
    <row r="229" spans="1:30" ht="13.5" customHeight="1" x14ac:dyDescent="0.2">
      <c r="A229" s="99"/>
      <c r="B229" s="9"/>
      <c r="C229" s="9"/>
      <c r="D229" s="9"/>
      <c r="E229" s="33"/>
      <c r="F229" s="33"/>
      <c r="G229" s="33"/>
      <c r="H229" s="33"/>
      <c r="I229" s="33"/>
      <c r="J229" s="33"/>
      <c r="K229" s="10"/>
      <c r="L229" s="10"/>
      <c r="M229" s="10"/>
      <c r="N229" s="10"/>
      <c r="O229" s="18"/>
      <c r="P229" s="18">
        <v>2002</v>
      </c>
      <c r="Q229" s="18">
        <v>2063</v>
      </c>
      <c r="R229" s="18">
        <v>2173</v>
      </c>
      <c r="S229" s="18">
        <v>2177</v>
      </c>
      <c r="T229" s="18">
        <v>2278</v>
      </c>
      <c r="U229" s="18">
        <v>2365</v>
      </c>
      <c r="V229" s="18">
        <v>2483</v>
      </c>
      <c r="W229" s="18">
        <v>2602</v>
      </c>
      <c r="X229" s="26">
        <f t="shared" ref="X229:AC229" si="174">SUM(X226:X228)</f>
        <v>2556</v>
      </c>
      <c r="Y229" s="26">
        <f t="shared" si="174"/>
        <v>2595</v>
      </c>
      <c r="Z229" s="26">
        <f t="shared" si="174"/>
        <v>2656</v>
      </c>
      <c r="AA229" s="26">
        <f t="shared" si="174"/>
        <v>2610</v>
      </c>
      <c r="AB229" s="26">
        <f t="shared" si="174"/>
        <v>2430</v>
      </c>
      <c r="AC229" s="26">
        <f t="shared" si="174"/>
        <v>2214</v>
      </c>
      <c r="AD229" s="26">
        <f t="shared" ref="AD229" si="175">SUM(AD226:AD228)</f>
        <v>2100</v>
      </c>
    </row>
    <row r="232" spans="1:30" ht="13.5" customHeight="1" x14ac:dyDescent="0.2">
      <c r="A232" s="100"/>
      <c r="B232" s="4"/>
      <c r="C232" s="4"/>
      <c r="D232" s="98" t="s">
        <v>92</v>
      </c>
      <c r="E232" s="14" t="s">
        <v>3</v>
      </c>
      <c r="F232" s="14" t="s">
        <v>4</v>
      </c>
      <c r="G232" s="14" t="s">
        <v>5</v>
      </c>
      <c r="H232" s="14" t="s">
        <v>6</v>
      </c>
      <c r="I232" s="14" t="s">
        <v>7</v>
      </c>
      <c r="J232" s="14" t="s">
        <v>8</v>
      </c>
      <c r="K232" s="14" t="s">
        <v>9</v>
      </c>
      <c r="L232" s="14" t="s">
        <v>10</v>
      </c>
      <c r="M232" s="14" t="s">
        <v>11</v>
      </c>
      <c r="N232" s="14" t="s">
        <v>12</v>
      </c>
      <c r="O232" s="14" t="s">
        <v>13</v>
      </c>
      <c r="P232" s="14" t="s">
        <v>14</v>
      </c>
      <c r="Q232" s="14" t="s">
        <v>15</v>
      </c>
      <c r="R232" s="14" t="s">
        <v>16</v>
      </c>
      <c r="S232" s="14" t="s">
        <v>17</v>
      </c>
      <c r="T232" s="14" t="s">
        <v>18</v>
      </c>
      <c r="U232" s="14" t="s">
        <v>19</v>
      </c>
      <c r="V232" s="14" t="s">
        <v>20</v>
      </c>
      <c r="W232" s="14" t="s">
        <v>21</v>
      </c>
      <c r="X232" s="14" t="s">
        <v>22</v>
      </c>
      <c r="Y232" s="14" t="s">
        <v>23</v>
      </c>
      <c r="Z232" s="14" t="s">
        <v>94</v>
      </c>
      <c r="AA232" s="14" t="s">
        <v>96</v>
      </c>
      <c r="AB232" s="14" t="s">
        <v>97</v>
      </c>
      <c r="AC232" s="14" t="s">
        <v>98</v>
      </c>
      <c r="AD232" s="14" t="s">
        <v>99</v>
      </c>
    </row>
    <row r="233" spans="1:30" ht="13.5" customHeight="1" x14ac:dyDescent="0.2">
      <c r="A233" s="100"/>
    </row>
    <row r="234" spans="1:30" ht="13.5" customHeight="1" x14ac:dyDescent="0.2">
      <c r="A234" s="100"/>
      <c r="B234" s="86" t="s">
        <v>24</v>
      </c>
      <c r="C234" s="87"/>
      <c r="D234" s="87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88"/>
      <c r="X234" s="88"/>
      <c r="Y234" s="88"/>
      <c r="Z234" s="88"/>
      <c r="AA234" s="88"/>
      <c r="AB234" s="88"/>
      <c r="AC234" s="88"/>
      <c r="AD234" s="88"/>
    </row>
    <row r="235" spans="1:30" ht="13.5" customHeight="1" x14ac:dyDescent="0.2">
      <c r="A235" s="100"/>
      <c r="B235" s="17"/>
      <c r="C235" s="17"/>
      <c r="D235" s="17"/>
      <c r="E235" s="18">
        <f t="shared" ref="E235:Y235" si="176">E240+E336</f>
        <v>0</v>
      </c>
      <c r="F235" s="18">
        <f t="shared" si="176"/>
        <v>0</v>
      </c>
      <c r="G235" s="18">
        <f t="shared" si="176"/>
        <v>0</v>
      </c>
      <c r="H235" s="18">
        <f t="shared" si="176"/>
        <v>0</v>
      </c>
      <c r="I235" s="18">
        <f t="shared" si="176"/>
        <v>0</v>
      </c>
      <c r="J235" s="18">
        <f t="shared" si="176"/>
        <v>0</v>
      </c>
      <c r="K235" s="18">
        <f t="shared" si="176"/>
        <v>0</v>
      </c>
      <c r="L235" s="18">
        <f t="shared" si="176"/>
        <v>0</v>
      </c>
      <c r="M235" s="18">
        <f t="shared" si="176"/>
        <v>0</v>
      </c>
      <c r="N235" s="18">
        <f t="shared" si="176"/>
        <v>0</v>
      </c>
      <c r="O235" s="18">
        <f t="shared" si="176"/>
        <v>0</v>
      </c>
      <c r="P235" s="18">
        <f t="shared" si="176"/>
        <v>4729</v>
      </c>
      <c r="Q235" s="18">
        <f t="shared" si="176"/>
        <v>5081</v>
      </c>
      <c r="R235" s="18">
        <f t="shared" si="176"/>
        <v>5337</v>
      </c>
      <c r="S235" s="18">
        <f t="shared" si="176"/>
        <v>5198</v>
      </c>
      <c r="T235" s="18">
        <f t="shared" si="176"/>
        <v>5099</v>
      </c>
      <c r="U235" s="18">
        <f t="shared" si="176"/>
        <v>5273</v>
      </c>
      <c r="V235" s="18">
        <f t="shared" si="176"/>
        <v>5342</v>
      </c>
      <c r="W235" s="18">
        <f t="shared" si="176"/>
        <v>5407</v>
      </c>
      <c r="X235" s="18">
        <f t="shared" si="176"/>
        <v>5052</v>
      </c>
      <c r="Y235" s="18">
        <f t="shared" si="176"/>
        <v>5138</v>
      </c>
      <c r="Z235" s="18">
        <f t="shared" ref="Z235" si="177">Z240+Z336</f>
        <v>5109</v>
      </c>
      <c r="AA235" s="18">
        <f t="shared" ref="AA235:AB235" si="178">AA240+AA336</f>
        <v>5183</v>
      </c>
      <c r="AB235" s="18">
        <f t="shared" si="178"/>
        <v>5348</v>
      </c>
      <c r="AC235" s="18">
        <f t="shared" ref="AC235:AD235" si="179">AC240+AC336</f>
        <v>5740</v>
      </c>
      <c r="AD235" s="18">
        <f t="shared" si="179"/>
        <v>6239</v>
      </c>
    </row>
    <row r="236" spans="1:30" ht="13.5" customHeight="1" x14ac:dyDescent="0.2">
      <c r="A236" s="100"/>
      <c r="B236" s="9"/>
      <c r="C236" s="9"/>
      <c r="D236" s="9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</row>
    <row r="237" spans="1:30" ht="13.5" customHeight="1" x14ac:dyDescent="0.2">
      <c r="A237" s="100"/>
      <c r="B237" s="86" t="s">
        <v>25</v>
      </c>
      <c r="C237" s="89"/>
      <c r="D237" s="89"/>
      <c r="E237" s="90"/>
      <c r="F237" s="90"/>
      <c r="G237" s="90"/>
      <c r="H237" s="90"/>
      <c r="I237" s="90"/>
      <c r="J237" s="90"/>
      <c r="K237" s="91"/>
      <c r="L237" s="91"/>
      <c r="M237" s="91"/>
      <c r="N237" s="91"/>
      <c r="O237" s="91"/>
      <c r="P237" s="91"/>
      <c r="Q237" s="91"/>
      <c r="R237" s="91"/>
      <c r="S237" s="91"/>
      <c r="T237" s="91"/>
      <c r="U237" s="91"/>
      <c r="V237" s="91"/>
      <c r="W237" s="91"/>
      <c r="X237" s="91"/>
      <c r="Y237" s="91"/>
      <c r="Z237" s="91"/>
      <c r="AA237" s="91"/>
      <c r="AB237" s="91"/>
      <c r="AC237" s="91"/>
      <c r="AD237" s="91"/>
    </row>
    <row r="238" spans="1:30" ht="13.5" customHeight="1" x14ac:dyDescent="0.2">
      <c r="A238" s="100"/>
      <c r="B238" s="9"/>
      <c r="C238" s="9"/>
      <c r="D238" s="9" t="s">
        <v>86</v>
      </c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>
        <v>3287</v>
      </c>
      <c r="Q238" s="10">
        <v>3506</v>
      </c>
      <c r="R238" s="10">
        <v>3587</v>
      </c>
      <c r="S238" s="10">
        <v>3519</v>
      </c>
      <c r="T238" s="10">
        <v>3366</v>
      </c>
      <c r="U238" s="10">
        <v>3525</v>
      </c>
      <c r="V238" s="10">
        <v>3593</v>
      </c>
      <c r="W238" s="10">
        <v>3637</v>
      </c>
      <c r="X238" s="21">
        <f t="shared" ref="X238:Z239" si="180">X243+X300</f>
        <v>3381</v>
      </c>
      <c r="Y238" s="21">
        <f t="shared" si="180"/>
        <v>3355</v>
      </c>
      <c r="Z238" s="21">
        <f t="shared" si="180"/>
        <v>3329</v>
      </c>
      <c r="AA238" s="21">
        <f t="shared" ref="AA238:AB238" si="181">AA243+AA300</f>
        <v>3315</v>
      </c>
      <c r="AB238" s="21">
        <f t="shared" si="181"/>
        <v>3374</v>
      </c>
      <c r="AC238" s="21">
        <f t="shared" ref="AC238:AD238" si="182">AC243+AC300</f>
        <v>3560</v>
      </c>
      <c r="AD238" s="21">
        <f t="shared" si="182"/>
        <v>3796</v>
      </c>
    </row>
    <row r="239" spans="1:30" ht="13.5" customHeight="1" x14ac:dyDescent="0.2">
      <c r="A239" s="100"/>
      <c r="B239" s="9"/>
      <c r="C239" s="9"/>
      <c r="D239" s="9" t="s">
        <v>87</v>
      </c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>
        <v>1440</v>
      </c>
      <c r="Q239" s="5">
        <v>1575</v>
      </c>
      <c r="R239" s="5">
        <v>1749</v>
      </c>
      <c r="S239" s="5">
        <v>1679</v>
      </c>
      <c r="T239" s="5">
        <v>1733</v>
      </c>
      <c r="U239" s="5">
        <v>1748</v>
      </c>
      <c r="V239" s="5">
        <v>1749</v>
      </c>
      <c r="W239" s="5">
        <v>1770</v>
      </c>
      <c r="X239" s="23">
        <f t="shared" si="180"/>
        <v>1671</v>
      </c>
      <c r="Y239" s="23">
        <f t="shared" si="180"/>
        <v>1780</v>
      </c>
      <c r="Z239" s="23">
        <f t="shared" si="180"/>
        <v>1779</v>
      </c>
      <c r="AA239" s="23">
        <f t="shared" ref="AA239:AB239" si="183">AA244+AA301</f>
        <v>1867</v>
      </c>
      <c r="AB239" s="23">
        <f t="shared" si="183"/>
        <v>1973</v>
      </c>
      <c r="AC239" s="23">
        <f t="shared" ref="AC239:AD239" si="184">AC244+AC301</f>
        <v>2179</v>
      </c>
      <c r="AD239" s="23">
        <f t="shared" si="184"/>
        <v>2443</v>
      </c>
    </row>
    <row r="240" spans="1:30" ht="13.5" customHeight="1" x14ac:dyDescent="0.2">
      <c r="A240" s="100"/>
      <c r="B240" s="9"/>
      <c r="C240" s="9"/>
      <c r="D240" s="24"/>
      <c r="E240" s="10">
        <f t="shared" ref="E240:Y240" si="185">SUM(E238:E239)</f>
        <v>0</v>
      </c>
      <c r="F240" s="10">
        <f t="shared" si="185"/>
        <v>0</v>
      </c>
      <c r="G240" s="10">
        <f t="shared" si="185"/>
        <v>0</v>
      </c>
      <c r="H240" s="10">
        <f t="shared" si="185"/>
        <v>0</v>
      </c>
      <c r="I240" s="10">
        <f t="shared" si="185"/>
        <v>0</v>
      </c>
      <c r="J240" s="10">
        <f t="shared" si="185"/>
        <v>0</v>
      </c>
      <c r="K240" s="10">
        <f t="shared" si="185"/>
        <v>0</v>
      </c>
      <c r="L240" s="10">
        <f t="shared" si="185"/>
        <v>0</v>
      </c>
      <c r="M240" s="10">
        <f t="shared" si="185"/>
        <v>0</v>
      </c>
      <c r="N240" s="10">
        <f t="shared" si="185"/>
        <v>0</v>
      </c>
      <c r="O240" s="10">
        <f t="shared" si="185"/>
        <v>0</v>
      </c>
      <c r="P240" s="10">
        <f t="shared" si="185"/>
        <v>4727</v>
      </c>
      <c r="Q240" s="10">
        <f t="shared" si="185"/>
        <v>5081</v>
      </c>
      <c r="R240" s="10">
        <f t="shared" si="185"/>
        <v>5336</v>
      </c>
      <c r="S240" s="10">
        <f t="shared" si="185"/>
        <v>5198</v>
      </c>
      <c r="T240" s="10">
        <f t="shared" si="185"/>
        <v>5099</v>
      </c>
      <c r="U240" s="10">
        <f t="shared" si="185"/>
        <v>5273</v>
      </c>
      <c r="V240" s="10">
        <f t="shared" si="185"/>
        <v>5342</v>
      </c>
      <c r="W240" s="10">
        <f t="shared" si="185"/>
        <v>5407</v>
      </c>
      <c r="X240" s="21">
        <f t="shared" si="185"/>
        <v>5052</v>
      </c>
      <c r="Y240" s="21">
        <f t="shared" si="185"/>
        <v>5135</v>
      </c>
      <c r="Z240" s="21">
        <f t="shared" ref="Z240" si="186">SUM(Z238:Z239)</f>
        <v>5108</v>
      </c>
      <c r="AA240" s="21">
        <f t="shared" ref="AA240:AB240" si="187">SUM(AA238:AA239)</f>
        <v>5182</v>
      </c>
      <c r="AB240" s="21">
        <f t="shared" si="187"/>
        <v>5347</v>
      </c>
      <c r="AC240" s="21">
        <f t="shared" ref="AC240:AD240" si="188">SUM(AC238:AC239)</f>
        <v>5739</v>
      </c>
      <c r="AD240" s="21">
        <f t="shared" si="188"/>
        <v>6239</v>
      </c>
    </row>
    <row r="241" spans="1:30" ht="13.5" customHeight="1" x14ac:dyDescent="0.2">
      <c r="A241" s="100"/>
      <c r="B241" s="9"/>
      <c r="C241" s="9"/>
      <c r="D241" s="24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21"/>
      <c r="Y241" s="21"/>
      <c r="Z241" s="21"/>
      <c r="AA241" s="21"/>
      <c r="AB241" s="21"/>
      <c r="AC241" s="21"/>
      <c r="AD241" s="21"/>
    </row>
    <row r="242" spans="1:30" ht="13.5" customHeight="1" x14ac:dyDescent="0.2">
      <c r="A242" s="100"/>
      <c r="B242" s="86" t="s">
        <v>26</v>
      </c>
      <c r="C242" s="92"/>
      <c r="D242" s="93"/>
      <c r="E242" s="94"/>
      <c r="F242" s="94"/>
      <c r="G242" s="94"/>
      <c r="H242" s="94"/>
      <c r="I242" s="94"/>
      <c r="J242" s="94"/>
      <c r="K242" s="91"/>
      <c r="L242" s="91"/>
      <c r="M242" s="91"/>
      <c r="N242" s="91"/>
      <c r="O242" s="91"/>
      <c r="P242" s="91"/>
      <c r="Q242" s="91"/>
      <c r="R242" s="91"/>
      <c r="S242" s="91"/>
      <c r="T242" s="91"/>
      <c r="U242" s="91"/>
      <c r="V242" s="91"/>
      <c r="W242" s="91"/>
      <c r="X242" s="91"/>
      <c r="Y242" s="91"/>
      <c r="Z242" s="91"/>
      <c r="AA242" s="91"/>
      <c r="AB242" s="91"/>
      <c r="AC242" s="91"/>
      <c r="AD242" s="91"/>
    </row>
    <row r="243" spans="1:30" ht="13.5" customHeight="1" x14ac:dyDescent="0.2">
      <c r="A243" s="100"/>
      <c r="B243" s="9"/>
      <c r="C243" s="9"/>
      <c r="D243" s="9" t="s">
        <v>86</v>
      </c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10">
        <f>X250</f>
        <v>0</v>
      </c>
      <c r="Y243" s="10">
        <f t="shared" ref="Y243:AC243" si="189">Y250</f>
        <v>2</v>
      </c>
      <c r="Z243" s="10">
        <f t="shared" si="189"/>
        <v>5</v>
      </c>
      <c r="AA243" s="10">
        <f t="shared" si="189"/>
        <v>4</v>
      </c>
      <c r="AB243" s="10">
        <f t="shared" si="189"/>
        <v>3</v>
      </c>
      <c r="AC243" s="10">
        <f t="shared" si="189"/>
        <v>4</v>
      </c>
      <c r="AD243" s="10">
        <f t="shared" ref="AD243" si="190">AD250</f>
        <v>5</v>
      </c>
    </row>
    <row r="244" spans="1:30" ht="13.5" customHeight="1" x14ac:dyDescent="0.2">
      <c r="A244" s="100"/>
      <c r="B244" s="9"/>
      <c r="C244" s="9"/>
      <c r="D244" s="9" t="s">
        <v>88</v>
      </c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5">
        <f t="shared" ref="X244:AC244" si="191">X294</f>
        <v>0</v>
      </c>
      <c r="Y244" s="5">
        <f t="shared" si="191"/>
        <v>0</v>
      </c>
      <c r="Z244" s="5">
        <f t="shared" si="191"/>
        <v>0</v>
      </c>
      <c r="AA244" s="5">
        <f t="shared" si="191"/>
        <v>0</v>
      </c>
      <c r="AB244" s="5">
        <f t="shared" si="191"/>
        <v>0</v>
      </c>
      <c r="AC244" s="5">
        <f t="shared" si="191"/>
        <v>0</v>
      </c>
      <c r="AD244" s="5">
        <f t="shared" ref="AD244" si="192">AD294</f>
        <v>0</v>
      </c>
    </row>
    <row r="245" spans="1:30" ht="13.5" customHeight="1" x14ac:dyDescent="0.2">
      <c r="A245" s="100"/>
      <c r="B245" s="9"/>
      <c r="C245" s="9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10">
        <f t="shared" ref="X245:AC245" si="193">SUM(X243:X244)</f>
        <v>0</v>
      </c>
      <c r="Y245" s="10">
        <f t="shared" si="193"/>
        <v>2</v>
      </c>
      <c r="Z245" s="10">
        <f t="shared" si="193"/>
        <v>5</v>
      </c>
      <c r="AA245" s="10">
        <f t="shared" si="193"/>
        <v>4</v>
      </c>
      <c r="AB245" s="10">
        <f t="shared" si="193"/>
        <v>3</v>
      </c>
      <c r="AC245" s="10">
        <f t="shared" si="193"/>
        <v>4</v>
      </c>
      <c r="AD245" s="10">
        <f t="shared" ref="AD245" si="194">SUM(AD243:AD244)</f>
        <v>5</v>
      </c>
    </row>
    <row r="246" spans="1:30" ht="13.5" customHeight="1" x14ac:dyDescent="0.2">
      <c r="A246" s="100"/>
      <c r="B246" s="9"/>
      <c r="C246" s="8" t="s">
        <v>27</v>
      </c>
      <c r="D246" s="8"/>
      <c r="E246" s="25"/>
      <c r="F246" s="25"/>
      <c r="G246" s="25"/>
      <c r="H246" s="25"/>
      <c r="I246" s="25"/>
      <c r="J246" s="25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</row>
    <row r="247" spans="1:30" ht="13.5" customHeight="1" x14ac:dyDescent="0.2">
      <c r="A247" s="100"/>
      <c r="B247" s="9"/>
      <c r="D247" s="1" t="s">
        <v>28</v>
      </c>
      <c r="X247" s="27">
        <v>0</v>
      </c>
      <c r="Y247" s="27">
        <v>2</v>
      </c>
      <c r="Z247" s="27">
        <v>5</v>
      </c>
      <c r="AA247" s="27">
        <v>4</v>
      </c>
      <c r="AB247" s="27">
        <v>3</v>
      </c>
      <c r="AC247" s="27">
        <v>4</v>
      </c>
      <c r="AD247" s="27">
        <v>5</v>
      </c>
    </row>
    <row r="248" spans="1:30" ht="13.5" customHeight="1" x14ac:dyDescent="0.2">
      <c r="A248" s="100"/>
      <c r="B248" s="9"/>
      <c r="D248" s="1" t="s">
        <v>29</v>
      </c>
      <c r="X248" s="27">
        <v>0</v>
      </c>
      <c r="Y248" s="27">
        <v>0</v>
      </c>
      <c r="Z248" s="27">
        <v>0</v>
      </c>
      <c r="AA248" s="27">
        <v>0</v>
      </c>
      <c r="AB248" s="27">
        <v>0</v>
      </c>
      <c r="AC248" s="27">
        <v>0</v>
      </c>
      <c r="AD248" s="27">
        <v>0</v>
      </c>
    </row>
    <row r="249" spans="1:30" ht="13.5" customHeight="1" x14ac:dyDescent="0.2">
      <c r="A249" s="100"/>
      <c r="B249" s="9"/>
      <c r="D249" s="1" t="s">
        <v>30</v>
      </c>
      <c r="X249" s="23">
        <v>0</v>
      </c>
      <c r="Y249" s="23">
        <v>0</v>
      </c>
      <c r="Z249" s="23">
        <v>0</v>
      </c>
      <c r="AA249" s="23">
        <v>0</v>
      </c>
      <c r="AB249" s="23">
        <v>0</v>
      </c>
      <c r="AC249" s="23">
        <v>0</v>
      </c>
      <c r="AD249" s="23">
        <v>0</v>
      </c>
    </row>
    <row r="250" spans="1:30" ht="13.5" customHeight="1" x14ac:dyDescent="0.2">
      <c r="A250" s="100"/>
      <c r="B250" s="9"/>
      <c r="X250" s="27">
        <f t="shared" ref="X250:AC250" si="195">SUM(X247:X249)</f>
        <v>0</v>
      </c>
      <c r="Y250" s="27">
        <f t="shared" si="195"/>
        <v>2</v>
      </c>
      <c r="Z250" s="27">
        <f t="shared" si="195"/>
        <v>5</v>
      </c>
      <c r="AA250" s="27">
        <f t="shared" si="195"/>
        <v>4</v>
      </c>
      <c r="AB250" s="27">
        <f t="shared" si="195"/>
        <v>3</v>
      </c>
      <c r="AC250" s="27">
        <f t="shared" si="195"/>
        <v>4</v>
      </c>
      <c r="AD250" s="27">
        <f t="shared" ref="AD250" si="196">SUM(AD247:AD249)</f>
        <v>5</v>
      </c>
    </row>
    <row r="251" spans="1:30" ht="13.5" customHeight="1" x14ac:dyDescent="0.2">
      <c r="A251" s="100"/>
      <c r="B251" s="9"/>
      <c r="C251" s="8" t="s">
        <v>31</v>
      </c>
      <c r="X251" s="27"/>
      <c r="Y251" s="27"/>
      <c r="Z251" s="27"/>
      <c r="AA251" s="27"/>
      <c r="AB251" s="27"/>
      <c r="AC251" s="27"/>
      <c r="AD251" s="27"/>
    </row>
    <row r="252" spans="1:30" ht="13.5" customHeight="1" x14ac:dyDescent="0.2">
      <c r="A252" s="100"/>
      <c r="B252" s="9"/>
      <c r="C252" s="9"/>
      <c r="D252" s="9" t="s">
        <v>32</v>
      </c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28">
        <v>0</v>
      </c>
      <c r="Y252" s="28">
        <v>0</v>
      </c>
      <c r="Z252" s="28">
        <v>0</v>
      </c>
      <c r="AA252" s="28">
        <v>0</v>
      </c>
      <c r="AB252" s="28">
        <v>0</v>
      </c>
      <c r="AC252" s="28">
        <v>0</v>
      </c>
      <c r="AD252" s="28">
        <v>0</v>
      </c>
    </row>
    <row r="253" spans="1:30" ht="13.5" customHeight="1" x14ac:dyDescent="0.2">
      <c r="A253" s="100"/>
      <c r="B253" s="9"/>
      <c r="C253" s="9"/>
      <c r="D253" s="9" t="s">
        <v>33</v>
      </c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28">
        <v>0</v>
      </c>
      <c r="Y253" s="28">
        <v>0</v>
      </c>
      <c r="Z253" s="28">
        <v>0</v>
      </c>
      <c r="AA253" s="28">
        <v>0</v>
      </c>
      <c r="AB253" s="28">
        <v>0</v>
      </c>
      <c r="AC253" s="28">
        <v>0</v>
      </c>
      <c r="AD253" s="28">
        <v>0</v>
      </c>
    </row>
    <row r="254" spans="1:30" ht="13.5" customHeight="1" x14ac:dyDescent="0.2">
      <c r="A254" s="100"/>
      <c r="B254" s="9"/>
      <c r="C254" s="9"/>
      <c r="D254" s="9" t="s">
        <v>34</v>
      </c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28">
        <v>0</v>
      </c>
      <c r="Y254" s="28">
        <v>0</v>
      </c>
      <c r="Z254" s="28">
        <v>0</v>
      </c>
      <c r="AA254" s="28">
        <v>0</v>
      </c>
      <c r="AB254" s="28">
        <v>0</v>
      </c>
      <c r="AC254" s="28">
        <v>0</v>
      </c>
      <c r="AD254" s="28">
        <v>0</v>
      </c>
    </row>
    <row r="255" spans="1:30" ht="13.5" customHeight="1" x14ac:dyDescent="0.2">
      <c r="A255" s="100"/>
      <c r="B255" s="9"/>
      <c r="C255" s="9"/>
      <c r="D255" s="9" t="s">
        <v>35</v>
      </c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28">
        <v>0</v>
      </c>
      <c r="Y255" s="28">
        <v>0</v>
      </c>
      <c r="Z255" s="28">
        <v>0</v>
      </c>
      <c r="AA255" s="28">
        <v>0</v>
      </c>
      <c r="AB255" s="28">
        <v>0</v>
      </c>
      <c r="AC255" s="28">
        <v>0</v>
      </c>
      <c r="AD255" s="28">
        <v>0</v>
      </c>
    </row>
    <row r="256" spans="1:30" ht="13.5" customHeight="1" x14ac:dyDescent="0.2">
      <c r="A256" s="100"/>
      <c r="B256" s="9"/>
      <c r="C256" s="9"/>
      <c r="D256" s="9" t="s">
        <v>36</v>
      </c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28">
        <v>0</v>
      </c>
      <c r="Y256" s="28">
        <v>0</v>
      </c>
      <c r="Z256" s="28">
        <v>0</v>
      </c>
      <c r="AA256" s="28">
        <v>0</v>
      </c>
      <c r="AB256" s="28">
        <v>0</v>
      </c>
      <c r="AC256" s="28">
        <v>0</v>
      </c>
      <c r="AD256" s="28">
        <v>0</v>
      </c>
    </row>
    <row r="257" spans="1:30" ht="13.5" customHeight="1" x14ac:dyDescent="0.2">
      <c r="A257" s="100"/>
      <c r="B257" s="9"/>
      <c r="C257" s="9"/>
      <c r="D257" s="9" t="s">
        <v>37</v>
      </c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29">
        <v>0</v>
      </c>
      <c r="Y257" s="29">
        <v>2</v>
      </c>
      <c r="Z257" s="29">
        <v>5</v>
      </c>
      <c r="AA257" s="29">
        <v>4</v>
      </c>
      <c r="AB257" s="29">
        <v>3</v>
      </c>
      <c r="AC257" s="29">
        <v>4</v>
      </c>
      <c r="AD257" s="29">
        <v>5</v>
      </c>
    </row>
    <row r="258" spans="1:30" ht="13.5" customHeight="1" x14ac:dyDescent="0.2">
      <c r="A258" s="100"/>
      <c r="B258" s="9"/>
      <c r="C258" s="9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8">
        <f t="shared" ref="X258:AC258" si="197">SUM(X252:X257)</f>
        <v>0</v>
      </c>
      <c r="Y258" s="28">
        <f t="shared" si="197"/>
        <v>2</v>
      </c>
      <c r="Z258" s="28">
        <f t="shared" si="197"/>
        <v>5</v>
      </c>
      <c r="AA258" s="28">
        <f t="shared" si="197"/>
        <v>4</v>
      </c>
      <c r="AB258" s="28">
        <f t="shared" si="197"/>
        <v>3</v>
      </c>
      <c r="AC258" s="28">
        <f t="shared" si="197"/>
        <v>4</v>
      </c>
      <c r="AD258" s="28">
        <f t="shared" ref="AD258" si="198">SUM(AD252:AD257)</f>
        <v>5</v>
      </c>
    </row>
    <row r="259" spans="1:30" ht="13.5" customHeight="1" x14ac:dyDescent="0.2">
      <c r="A259" s="100"/>
      <c r="B259" s="9"/>
      <c r="C259" s="8" t="s">
        <v>38</v>
      </c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28"/>
      <c r="Y259" s="28"/>
      <c r="Z259" s="28"/>
      <c r="AA259" s="28"/>
      <c r="AB259" s="28"/>
      <c r="AC259" s="28"/>
      <c r="AD259" s="28"/>
    </row>
    <row r="260" spans="1:30" ht="13.5" customHeight="1" x14ac:dyDescent="0.2">
      <c r="A260" s="100"/>
      <c r="B260" s="9"/>
      <c r="C260" s="9"/>
      <c r="D260" s="9" t="s">
        <v>32</v>
      </c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28">
        <v>0</v>
      </c>
      <c r="Y260" s="28">
        <v>0</v>
      </c>
      <c r="Z260" s="28">
        <v>0</v>
      </c>
      <c r="AA260" s="28">
        <v>0</v>
      </c>
      <c r="AB260" s="28">
        <v>0</v>
      </c>
      <c r="AC260" s="28">
        <v>0</v>
      </c>
      <c r="AD260" s="28">
        <v>0</v>
      </c>
    </row>
    <row r="261" spans="1:30" ht="13.5" customHeight="1" x14ac:dyDescent="0.2">
      <c r="A261" s="100"/>
      <c r="B261" s="9"/>
      <c r="C261" s="9"/>
      <c r="D261" s="9" t="s">
        <v>33</v>
      </c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28">
        <v>0</v>
      </c>
      <c r="Y261" s="28">
        <v>0</v>
      </c>
      <c r="Z261" s="28">
        <v>0</v>
      </c>
      <c r="AA261" s="28">
        <v>0</v>
      </c>
      <c r="AB261" s="28">
        <v>0</v>
      </c>
      <c r="AC261" s="28">
        <v>0</v>
      </c>
      <c r="AD261" s="28">
        <v>0</v>
      </c>
    </row>
    <row r="262" spans="1:30" ht="13.5" customHeight="1" x14ac:dyDescent="0.2">
      <c r="A262" s="100"/>
      <c r="B262" s="9"/>
      <c r="C262" s="9"/>
      <c r="D262" s="9" t="s">
        <v>34</v>
      </c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28">
        <v>0</v>
      </c>
      <c r="Y262" s="28">
        <v>0</v>
      </c>
      <c r="Z262" s="28">
        <v>0</v>
      </c>
      <c r="AA262" s="28">
        <v>0</v>
      </c>
      <c r="AB262" s="28">
        <v>0</v>
      </c>
      <c r="AC262" s="28">
        <v>0</v>
      </c>
      <c r="AD262" s="28">
        <v>0</v>
      </c>
    </row>
    <row r="263" spans="1:30" ht="13.5" customHeight="1" x14ac:dyDescent="0.2">
      <c r="A263" s="100"/>
      <c r="B263" s="9"/>
      <c r="C263" s="9"/>
      <c r="D263" s="9" t="s">
        <v>35</v>
      </c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28">
        <v>0</v>
      </c>
      <c r="Y263" s="28">
        <v>0</v>
      </c>
      <c r="Z263" s="28">
        <v>0</v>
      </c>
      <c r="AA263" s="28">
        <v>0</v>
      </c>
      <c r="AB263" s="28">
        <v>0</v>
      </c>
      <c r="AC263" s="28">
        <v>0</v>
      </c>
      <c r="AD263" s="28">
        <v>0</v>
      </c>
    </row>
    <row r="264" spans="1:30" ht="13.5" customHeight="1" x14ac:dyDescent="0.2">
      <c r="A264" s="100"/>
      <c r="B264" s="9"/>
      <c r="C264" s="9"/>
      <c r="D264" s="9" t="s">
        <v>36</v>
      </c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28">
        <v>0</v>
      </c>
      <c r="Y264" s="28">
        <v>0</v>
      </c>
      <c r="Z264" s="28">
        <v>0</v>
      </c>
      <c r="AA264" s="28">
        <v>0</v>
      </c>
      <c r="AB264" s="28">
        <v>0</v>
      </c>
      <c r="AC264" s="28">
        <v>0</v>
      </c>
      <c r="AD264" s="28">
        <v>0</v>
      </c>
    </row>
    <row r="265" spans="1:30" ht="13.5" customHeight="1" x14ac:dyDescent="0.2">
      <c r="A265" s="100"/>
      <c r="B265" s="9"/>
      <c r="C265" s="9"/>
      <c r="D265" s="9" t="s">
        <v>39</v>
      </c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29">
        <v>0</v>
      </c>
      <c r="Y265" s="29">
        <v>0</v>
      </c>
      <c r="Z265" s="29">
        <v>0</v>
      </c>
      <c r="AA265" s="29">
        <v>0</v>
      </c>
      <c r="AB265" s="29">
        <v>0</v>
      </c>
      <c r="AC265" s="29">
        <v>0</v>
      </c>
      <c r="AD265" s="29">
        <v>0</v>
      </c>
    </row>
    <row r="266" spans="1:30" ht="13.5" customHeight="1" x14ac:dyDescent="0.2">
      <c r="A266" s="100"/>
      <c r="B266" s="9"/>
      <c r="C266" s="9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8">
        <f t="shared" ref="X266:AC266" si="199">SUM(X260:X265)</f>
        <v>0</v>
      </c>
      <c r="Y266" s="28">
        <f t="shared" si="199"/>
        <v>0</v>
      </c>
      <c r="Z266" s="28">
        <f t="shared" si="199"/>
        <v>0</v>
      </c>
      <c r="AA266" s="28">
        <f t="shared" si="199"/>
        <v>0</v>
      </c>
      <c r="AB266" s="28">
        <f t="shared" si="199"/>
        <v>0</v>
      </c>
      <c r="AC266" s="28">
        <f t="shared" si="199"/>
        <v>0</v>
      </c>
      <c r="AD266" s="28">
        <f t="shared" ref="AD266" si="200">SUM(AD260:AD265)</f>
        <v>0</v>
      </c>
    </row>
    <row r="267" spans="1:30" ht="13.5" customHeight="1" x14ac:dyDescent="0.2">
      <c r="A267" s="100"/>
      <c r="B267" s="9"/>
      <c r="C267" s="8" t="s">
        <v>40</v>
      </c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28"/>
      <c r="Y267" s="28"/>
      <c r="Z267" s="28"/>
      <c r="AA267" s="28"/>
      <c r="AB267" s="28"/>
      <c r="AC267" s="28"/>
      <c r="AD267" s="28"/>
    </row>
    <row r="268" spans="1:30" ht="13.5" customHeight="1" x14ac:dyDescent="0.2">
      <c r="A268" s="100"/>
      <c r="B268" s="9"/>
      <c r="C268" s="9"/>
      <c r="D268" s="9" t="s">
        <v>32</v>
      </c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28">
        <v>0</v>
      </c>
      <c r="Y268" s="28">
        <v>0</v>
      </c>
      <c r="Z268" s="28">
        <v>0</v>
      </c>
      <c r="AA268" s="28">
        <v>0</v>
      </c>
      <c r="AB268" s="28">
        <v>0</v>
      </c>
      <c r="AC268" s="28">
        <v>0</v>
      </c>
      <c r="AD268" s="28">
        <v>0</v>
      </c>
    </row>
    <row r="269" spans="1:30" ht="13.5" customHeight="1" x14ac:dyDescent="0.2">
      <c r="A269" s="100"/>
      <c r="B269" s="9"/>
      <c r="C269" s="9"/>
      <c r="D269" s="9" t="s">
        <v>33</v>
      </c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28">
        <v>0</v>
      </c>
      <c r="Y269" s="28">
        <v>0</v>
      </c>
      <c r="Z269" s="28">
        <v>0</v>
      </c>
      <c r="AA269" s="28">
        <v>0</v>
      </c>
      <c r="AB269" s="28">
        <v>0</v>
      </c>
      <c r="AC269" s="28">
        <v>0</v>
      </c>
      <c r="AD269" s="28">
        <v>0</v>
      </c>
    </row>
    <row r="270" spans="1:30" ht="13.5" customHeight="1" x14ac:dyDescent="0.2">
      <c r="A270" s="100"/>
      <c r="B270" s="9"/>
      <c r="C270" s="9"/>
      <c r="D270" s="9" t="s">
        <v>34</v>
      </c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28">
        <v>0</v>
      </c>
      <c r="Y270" s="28">
        <v>0</v>
      </c>
      <c r="Z270" s="28">
        <v>0</v>
      </c>
      <c r="AA270" s="28">
        <v>0</v>
      </c>
      <c r="AB270" s="28">
        <v>0</v>
      </c>
      <c r="AC270" s="28">
        <v>0</v>
      </c>
      <c r="AD270" s="28">
        <v>0</v>
      </c>
    </row>
    <row r="271" spans="1:30" ht="13.5" customHeight="1" x14ac:dyDescent="0.2">
      <c r="A271" s="100"/>
      <c r="B271" s="9"/>
      <c r="C271" s="9"/>
      <c r="D271" s="9" t="s">
        <v>35</v>
      </c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28">
        <v>0</v>
      </c>
      <c r="Y271" s="28">
        <v>0</v>
      </c>
      <c r="Z271" s="28">
        <v>0</v>
      </c>
      <c r="AA271" s="28">
        <v>0</v>
      </c>
      <c r="AB271" s="28">
        <v>0</v>
      </c>
      <c r="AC271" s="28">
        <v>0</v>
      </c>
      <c r="AD271" s="28">
        <v>0</v>
      </c>
    </row>
    <row r="272" spans="1:30" ht="13.5" customHeight="1" x14ac:dyDescent="0.2">
      <c r="A272" s="100"/>
      <c r="B272" s="9"/>
      <c r="C272" s="9"/>
      <c r="D272" s="9" t="s">
        <v>36</v>
      </c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28">
        <v>0</v>
      </c>
      <c r="Y272" s="28">
        <v>0</v>
      </c>
      <c r="Z272" s="28">
        <v>0</v>
      </c>
      <c r="AA272" s="28">
        <v>0</v>
      </c>
      <c r="AB272" s="28">
        <v>0</v>
      </c>
      <c r="AC272" s="28">
        <v>0</v>
      </c>
      <c r="AD272" s="28">
        <v>0</v>
      </c>
    </row>
    <row r="273" spans="1:30" ht="13.5" customHeight="1" x14ac:dyDescent="0.2">
      <c r="A273" s="100"/>
      <c r="B273" s="9"/>
      <c r="C273" s="9"/>
      <c r="D273" s="9" t="s">
        <v>39</v>
      </c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29">
        <v>0</v>
      </c>
      <c r="Y273" s="29">
        <v>0</v>
      </c>
      <c r="Z273" s="29">
        <v>0</v>
      </c>
      <c r="AA273" s="29">
        <v>0</v>
      </c>
      <c r="AB273" s="29">
        <v>0</v>
      </c>
      <c r="AC273" s="29">
        <v>0</v>
      </c>
      <c r="AD273" s="29">
        <v>0</v>
      </c>
    </row>
    <row r="274" spans="1:30" ht="13.5" customHeight="1" x14ac:dyDescent="0.2">
      <c r="A274" s="100"/>
      <c r="B274" s="9"/>
      <c r="C274" s="9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8">
        <f t="shared" ref="X274:AC274" si="201">SUM(X268:X273)</f>
        <v>0</v>
      </c>
      <c r="Y274" s="28">
        <f t="shared" si="201"/>
        <v>0</v>
      </c>
      <c r="Z274" s="28">
        <f t="shared" si="201"/>
        <v>0</v>
      </c>
      <c r="AA274" s="28">
        <f t="shared" si="201"/>
        <v>0</v>
      </c>
      <c r="AB274" s="28">
        <f t="shared" si="201"/>
        <v>0</v>
      </c>
      <c r="AC274" s="28">
        <f t="shared" si="201"/>
        <v>0</v>
      </c>
      <c r="AD274" s="28">
        <f t="shared" ref="AD274" si="202">SUM(AD268:AD273)</f>
        <v>0</v>
      </c>
    </row>
    <row r="275" spans="1:30" ht="13.5" customHeight="1" x14ac:dyDescent="0.2">
      <c r="A275" s="100"/>
      <c r="B275" s="9"/>
      <c r="C275" s="8" t="s">
        <v>41</v>
      </c>
      <c r="D275" s="9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28"/>
      <c r="Y275" s="28"/>
      <c r="Z275" s="28"/>
      <c r="AA275" s="28"/>
      <c r="AB275" s="28"/>
      <c r="AC275" s="28"/>
      <c r="AD275" s="28"/>
    </row>
    <row r="276" spans="1:30" ht="13.5" customHeight="1" x14ac:dyDescent="0.2">
      <c r="A276" s="100"/>
      <c r="B276" s="9"/>
      <c r="C276" s="9"/>
      <c r="D276" s="9" t="s">
        <v>84</v>
      </c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28">
        <v>0</v>
      </c>
      <c r="Y276" s="28">
        <v>0</v>
      </c>
      <c r="Z276" s="28">
        <v>0</v>
      </c>
      <c r="AA276" s="28">
        <v>0</v>
      </c>
      <c r="AB276" s="28">
        <v>0</v>
      </c>
      <c r="AC276" s="28">
        <v>0</v>
      </c>
      <c r="AD276" s="28">
        <v>0</v>
      </c>
    </row>
    <row r="277" spans="1:30" ht="13.5" customHeight="1" x14ac:dyDescent="0.2">
      <c r="A277" s="100"/>
      <c r="B277" s="9"/>
      <c r="C277" s="9"/>
      <c r="D277" s="9" t="s">
        <v>85</v>
      </c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29">
        <v>0</v>
      </c>
      <c r="Y277" s="29">
        <v>0</v>
      </c>
      <c r="Z277" s="29">
        <v>0</v>
      </c>
      <c r="AA277" s="29">
        <v>0</v>
      </c>
      <c r="AB277" s="29">
        <v>0</v>
      </c>
      <c r="AC277" s="29">
        <v>0</v>
      </c>
      <c r="AD277" s="29">
        <v>0</v>
      </c>
    </row>
    <row r="278" spans="1:30" ht="13.5" customHeight="1" x14ac:dyDescent="0.2">
      <c r="A278" s="100"/>
      <c r="B278" s="9"/>
      <c r="C278" s="9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10">
        <f t="shared" ref="X278:AC278" si="203">SUM(X276:X277)</f>
        <v>0</v>
      </c>
      <c r="Y278" s="10">
        <f t="shared" si="203"/>
        <v>0</v>
      </c>
      <c r="Z278" s="10">
        <f t="shared" si="203"/>
        <v>0</v>
      </c>
      <c r="AA278" s="10">
        <f t="shared" si="203"/>
        <v>0</v>
      </c>
      <c r="AB278" s="10">
        <f t="shared" si="203"/>
        <v>0</v>
      </c>
      <c r="AC278" s="10">
        <f t="shared" si="203"/>
        <v>0</v>
      </c>
      <c r="AD278" s="10">
        <f t="shared" ref="AD278" si="204">SUM(AD276:AD277)</f>
        <v>0</v>
      </c>
    </row>
    <row r="279" spans="1:30" ht="13.5" customHeight="1" x14ac:dyDescent="0.2">
      <c r="A279" s="100"/>
      <c r="B279" s="9"/>
      <c r="C279" s="8" t="s">
        <v>81</v>
      </c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28"/>
      <c r="Y279" s="28"/>
      <c r="Z279" s="28"/>
      <c r="AA279" s="28"/>
      <c r="AB279" s="28"/>
      <c r="AC279" s="28"/>
      <c r="AD279" s="28"/>
    </row>
    <row r="280" spans="1:30" ht="13.5" customHeight="1" x14ac:dyDescent="0.2">
      <c r="A280" s="100"/>
      <c r="B280" s="9"/>
      <c r="C280" s="9"/>
      <c r="D280" s="9" t="s">
        <v>82</v>
      </c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8">
        <v>0</v>
      </c>
      <c r="Y280" s="28">
        <v>0</v>
      </c>
      <c r="Z280" s="28">
        <v>0</v>
      </c>
      <c r="AA280" s="28">
        <v>0</v>
      </c>
      <c r="AB280" s="28">
        <v>0</v>
      </c>
      <c r="AC280" s="28">
        <v>0</v>
      </c>
      <c r="AD280" s="28">
        <v>0</v>
      </c>
    </row>
    <row r="281" spans="1:30" ht="13.5" customHeight="1" x14ac:dyDescent="0.2">
      <c r="A281" s="100"/>
      <c r="B281" s="9"/>
      <c r="C281" s="9"/>
      <c r="D281" s="9" t="s">
        <v>44</v>
      </c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21">
        <v>0</v>
      </c>
      <c r="Y281" s="21">
        <v>0</v>
      </c>
      <c r="Z281" s="21">
        <v>0</v>
      </c>
      <c r="AA281" s="21">
        <v>0</v>
      </c>
      <c r="AB281" s="21">
        <v>0</v>
      </c>
      <c r="AC281" s="21">
        <v>0</v>
      </c>
      <c r="AD281" s="21">
        <v>0</v>
      </c>
    </row>
    <row r="282" spans="1:30" ht="13.5" customHeight="1" x14ac:dyDescent="0.2">
      <c r="A282" s="100"/>
      <c r="B282" s="9"/>
      <c r="C282" s="9"/>
      <c r="D282" s="9" t="s">
        <v>47</v>
      </c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21">
        <v>0</v>
      </c>
      <c r="Y282" s="21">
        <v>0</v>
      </c>
      <c r="Z282" s="21">
        <v>0</v>
      </c>
      <c r="AA282" s="21">
        <v>0</v>
      </c>
      <c r="AB282" s="21">
        <v>0</v>
      </c>
      <c r="AC282" s="21">
        <v>0</v>
      </c>
      <c r="AD282" s="21">
        <v>0</v>
      </c>
    </row>
    <row r="283" spans="1:30" ht="13.5" customHeight="1" x14ac:dyDescent="0.2">
      <c r="A283" s="100"/>
      <c r="B283" s="9"/>
      <c r="C283" s="9"/>
      <c r="D283" s="9" t="s">
        <v>45</v>
      </c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21">
        <v>0</v>
      </c>
      <c r="Y283" s="21">
        <v>0</v>
      </c>
      <c r="Z283" s="21">
        <v>0</v>
      </c>
      <c r="AA283" s="21">
        <v>0</v>
      </c>
      <c r="AB283" s="21">
        <v>0</v>
      </c>
      <c r="AC283" s="21">
        <v>0</v>
      </c>
      <c r="AD283" s="21">
        <v>0</v>
      </c>
    </row>
    <row r="284" spans="1:30" ht="13.5" customHeight="1" x14ac:dyDescent="0.2">
      <c r="A284" s="100"/>
      <c r="B284" s="9"/>
      <c r="C284" s="9"/>
      <c r="D284" s="9" t="s">
        <v>43</v>
      </c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1">
        <v>0</v>
      </c>
      <c r="Y284" s="21">
        <v>0</v>
      </c>
      <c r="Z284" s="21">
        <v>0</v>
      </c>
      <c r="AA284" s="21">
        <v>0</v>
      </c>
      <c r="AB284" s="21">
        <v>0</v>
      </c>
      <c r="AC284" s="21">
        <v>0</v>
      </c>
      <c r="AD284" s="21">
        <v>0</v>
      </c>
    </row>
    <row r="285" spans="1:30" ht="13.5" customHeight="1" x14ac:dyDescent="0.2">
      <c r="A285" s="100"/>
      <c r="B285" s="9"/>
      <c r="C285" s="9"/>
      <c r="D285" s="9" t="s">
        <v>46</v>
      </c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1">
        <v>0</v>
      </c>
      <c r="Y285" s="21">
        <v>0</v>
      </c>
      <c r="Z285" s="21">
        <v>0</v>
      </c>
      <c r="AA285" s="21">
        <v>0</v>
      </c>
      <c r="AB285" s="21">
        <v>0</v>
      </c>
      <c r="AC285" s="21">
        <v>0</v>
      </c>
      <c r="AD285" s="21">
        <v>0</v>
      </c>
    </row>
    <row r="286" spans="1:30" ht="13.5" customHeight="1" x14ac:dyDescent="0.2">
      <c r="A286" s="100"/>
      <c r="B286" s="9"/>
      <c r="C286" s="9"/>
      <c r="D286" s="9" t="s">
        <v>42</v>
      </c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21">
        <v>0</v>
      </c>
      <c r="Y286" s="21">
        <v>0</v>
      </c>
      <c r="Z286" s="21">
        <v>0</v>
      </c>
      <c r="AA286" s="21">
        <v>0</v>
      </c>
      <c r="AB286" s="21">
        <v>0</v>
      </c>
      <c r="AC286" s="21">
        <v>0</v>
      </c>
      <c r="AD286" s="21">
        <v>0</v>
      </c>
    </row>
    <row r="287" spans="1:30" ht="13.5" customHeight="1" x14ac:dyDescent="0.2">
      <c r="A287" s="100"/>
      <c r="B287" s="9"/>
      <c r="C287" s="9"/>
      <c r="D287" s="9" t="s">
        <v>83</v>
      </c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21">
        <v>0</v>
      </c>
      <c r="Y287" s="21">
        <v>0</v>
      </c>
      <c r="Z287" s="21">
        <v>0</v>
      </c>
      <c r="AA287" s="21">
        <v>0</v>
      </c>
      <c r="AB287" s="21">
        <v>0</v>
      </c>
      <c r="AC287" s="21">
        <v>0</v>
      </c>
      <c r="AD287" s="21">
        <v>0</v>
      </c>
    </row>
    <row r="288" spans="1:30" ht="13.5" customHeight="1" x14ac:dyDescent="0.2">
      <c r="A288" s="100"/>
      <c r="B288" s="9"/>
      <c r="C288" s="9"/>
      <c r="D288" s="9" t="s">
        <v>48</v>
      </c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29">
        <v>0</v>
      </c>
      <c r="Y288" s="29">
        <v>0</v>
      </c>
      <c r="Z288" s="29">
        <v>0</v>
      </c>
      <c r="AA288" s="29">
        <v>0</v>
      </c>
      <c r="AB288" s="29">
        <v>0</v>
      </c>
      <c r="AC288" s="29">
        <v>0</v>
      </c>
      <c r="AD288" s="29">
        <v>0</v>
      </c>
    </row>
    <row r="289" spans="1:30" ht="13.5" customHeight="1" x14ac:dyDescent="0.2">
      <c r="A289" s="100"/>
      <c r="B289" s="9"/>
      <c r="C289" s="9"/>
      <c r="D289" s="24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28">
        <f t="shared" ref="X289:AC289" si="205">SUM(X280:X288)</f>
        <v>0</v>
      </c>
      <c r="Y289" s="28">
        <f t="shared" si="205"/>
        <v>0</v>
      </c>
      <c r="Z289" s="28">
        <f t="shared" si="205"/>
        <v>0</v>
      </c>
      <c r="AA289" s="28">
        <f t="shared" si="205"/>
        <v>0</v>
      </c>
      <c r="AB289" s="28">
        <f t="shared" si="205"/>
        <v>0</v>
      </c>
      <c r="AC289" s="28">
        <f t="shared" si="205"/>
        <v>0</v>
      </c>
      <c r="AD289" s="28">
        <f t="shared" ref="AD289" si="206">SUM(AD280:AD288)</f>
        <v>0</v>
      </c>
    </row>
    <row r="290" spans="1:30" ht="13.5" customHeight="1" x14ac:dyDescent="0.2">
      <c r="A290" s="100"/>
      <c r="B290" s="9"/>
      <c r="C290" s="8" t="s">
        <v>49</v>
      </c>
      <c r="D290" s="8"/>
      <c r="E290" s="25"/>
      <c r="F290" s="25"/>
      <c r="G290" s="25"/>
      <c r="H290" s="25"/>
      <c r="I290" s="25"/>
      <c r="J290" s="25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21"/>
      <c r="Y290" s="21"/>
      <c r="Z290" s="21"/>
      <c r="AA290" s="21"/>
      <c r="AB290" s="21"/>
      <c r="AC290" s="21"/>
      <c r="AD290" s="21"/>
    </row>
    <row r="291" spans="1:30" ht="13.5" customHeight="1" x14ac:dyDescent="0.2">
      <c r="A291" s="100"/>
      <c r="B291" s="9"/>
      <c r="D291" s="1" t="s">
        <v>28</v>
      </c>
      <c r="W291" s="27"/>
      <c r="X291" s="27">
        <v>0</v>
      </c>
      <c r="Y291" s="27">
        <v>0</v>
      </c>
      <c r="Z291" s="27">
        <v>0</v>
      </c>
      <c r="AA291" s="27">
        <v>0</v>
      </c>
      <c r="AB291" s="27">
        <v>0</v>
      </c>
      <c r="AC291" s="27">
        <v>0</v>
      </c>
      <c r="AD291" s="27">
        <v>0</v>
      </c>
    </row>
    <row r="292" spans="1:30" ht="13.5" customHeight="1" x14ac:dyDescent="0.2">
      <c r="A292" s="100"/>
      <c r="B292" s="9"/>
      <c r="D292" s="1" t="s">
        <v>29</v>
      </c>
      <c r="W292" s="27"/>
      <c r="X292" s="27">
        <v>0</v>
      </c>
      <c r="Y292" s="27">
        <v>0</v>
      </c>
      <c r="Z292" s="27">
        <v>0</v>
      </c>
      <c r="AA292" s="27">
        <v>0</v>
      </c>
      <c r="AB292" s="27">
        <v>0</v>
      </c>
      <c r="AC292" s="27">
        <v>0</v>
      </c>
      <c r="AD292" s="27">
        <v>0</v>
      </c>
    </row>
    <row r="293" spans="1:30" ht="13.5" customHeight="1" x14ac:dyDescent="0.2">
      <c r="A293" s="100"/>
      <c r="B293" s="9"/>
      <c r="D293" s="1" t="s">
        <v>30</v>
      </c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23">
        <v>0</v>
      </c>
      <c r="Y293" s="23">
        <v>0</v>
      </c>
      <c r="Z293" s="23">
        <v>0</v>
      </c>
      <c r="AA293" s="23">
        <v>0</v>
      </c>
      <c r="AB293" s="23">
        <v>0</v>
      </c>
      <c r="AC293" s="23">
        <v>0</v>
      </c>
      <c r="AD293" s="23">
        <v>0</v>
      </c>
    </row>
    <row r="294" spans="1:30" ht="13.5" customHeight="1" x14ac:dyDescent="0.2">
      <c r="A294" s="100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30">
        <f t="shared" ref="X294:AC294" si="207">SUM(X291:X293)</f>
        <v>0</v>
      </c>
      <c r="Y294" s="30">
        <f t="shared" si="207"/>
        <v>0</v>
      </c>
      <c r="Z294" s="30">
        <f t="shared" si="207"/>
        <v>0</v>
      </c>
      <c r="AA294" s="30">
        <f t="shared" si="207"/>
        <v>0</v>
      </c>
      <c r="AB294" s="30">
        <f t="shared" si="207"/>
        <v>0</v>
      </c>
      <c r="AC294" s="30">
        <f t="shared" si="207"/>
        <v>0</v>
      </c>
      <c r="AD294" s="30">
        <f t="shared" ref="AD294" si="208">SUM(AD291:AD293)</f>
        <v>0</v>
      </c>
    </row>
    <row r="295" spans="1:30" ht="13.5" customHeight="1" x14ac:dyDescent="0.2">
      <c r="A295" s="100"/>
      <c r="B295" s="9"/>
      <c r="C295" s="9"/>
      <c r="D295" s="24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</row>
    <row r="296" spans="1:30" ht="13.5" customHeight="1" x14ac:dyDescent="0.2">
      <c r="A296" s="100"/>
      <c r="B296" s="9"/>
      <c r="C296" s="9"/>
      <c r="D296" s="24"/>
      <c r="E296" s="31"/>
      <c r="F296" s="31"/>
      <c r="G296" s="31"/>
      <c r="H296" s="31"/>
      <c r="I296" s="31"/>
      <c r="J296" s="31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</row>
    <row r="297" spans="1:30" ht="13.5" customHeight="1" x14ac:dyDescent="0.2">
      <c r="A297" s="100"/>
      <c r="B297" s="4"/>
      <c r="C297" s="4"/>
      <c r="D297" s="4"/>
      <c r="E297" s="14" t="s">
        <v>3</v>
      </c>
      <c r="F297" s="14" t="s">
        <v>4</v>
      </c>
      <c r="G297" s="14" t="s">
        <v>5</v>
      </c>
      <c r="H297" s="14" t="s">
        <v>6</v>
      </c>
      <c r="I297" s="14" t="s">
        <v>7</v>
      </c>
      <c r="J297" s="14" t="s">
        <v>8</v>
      </c>
      <c r="K297" s="14" t="s">
        <v>9</v>
      </c>
      <c r="L297" s="14" t="s">
        <v>10</v>
      </c>
      <c r="M297" s="14" t="s">
        <v>11</v>
      </c>
      <c r="N297" s="14" t="s">
        <v>12</v>
      </c>
      <c r="O297" s="14" t="s">
        <v>13</v>
      </c>
      <c r="P297" s="14" t="s">
        <v>14</v>
      </c>
      <c r="Q297" s="14" t="s">
        <v>15</v>
      </c>
      <c r="R297" s="14" t="s">
        <v>16</v>
      </c>
      <c r="S297" s="14" t="s">
        <v>17</v>
      </c>
      <c r="T297" s="14" t="s">
        <v>18</v>
      </c>
      <c r="U297" s="14" t="s">
        <v>19</v>
      </c>
      <c r="V297" s="14" t="s">
        <v>20</v>
      </c>
      <c r="W297" s="14" t="s">
        <v>21</v>
      </c>
      <c r="X297" s="14" t="s">
        <v>22</v>
      </c>
      <c r="Y297" s="14" t="s">
        <v>23</v>
      </c>
      <c r="Z297" s="14" t="s">
        <v>94</v>
      </c>
      <c r="AA297" s="14" t="s">
        <v>96</v>
      </c>
      <c r="AB297" s="14" t="s">
        <v>97</v>
      </c>
      <c r="AC297" s="14" t="s">
        <v>98</v>
      </c>
      <c r="AD297" s="14" t="s">
        <v>99</v>
      </c>
    </row>
    <row r="298" spans="1:30" ht="13.5" customHeight="1" x14ac:dyDescent="0.2">
      <c r="A298" s="100"/>
      <c r="B298" s="9"/>
      <c r="C298" s="9"/>
      <c r="D298" s="9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</row>
    <row r="299" spans="1:30" ht="13.5" customHeight="1" x14ac:dyDescent="0.2">
      <c r="A299" s="100"/>
      <c r="B299" s="86" t="s">
        <v>50</v>
      </c>
      <c r="C299" s="92"/>
      <c r="D299" s="92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95"/>
      <c r="S299" s="95"/>
      <c r="T299" s="95"/>
      <c r="U299" s="95"/>
      <c r="V299" s="95"/>
      <c r="W299" s="95"/>
      <c r="X299" s="95"/>
      <c r="Y299" s="95"/>
      <c r="Z299" s="95"/>
      <c r="AA299" s="95"/>
      <c r="AB299" s="95"/>
      <c r="AC299" s="95"/>
      <c r="AD299" s="95"/>
    </row>
    <row r="300" spans="1:30" ht="13.5" customHeight="1" x14ac:dyDescent="0.2">
      <c r="A300" s="100"/>
      <c r="B300" s="9"/>
      <c r="C300" s="9"/>
      <c r="D300" s="9" t="s">
        <v>86</v>
      </c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8">
        <f t="shared" ref="X300:AC300" si="209">X316</f>
        <v>3381</v>
      </c>
      <c r="Y300" s="18">
        <f t="shared" si="209"/>
        <v>3353</v>
      </c>
      <c r="Z300" s="18">
        <f t="shared" si="209"/>
        <v>3324</v>
      </c>
      <c r="AA300" s="18">
        <f t="shared" si="209"/>
        <v>3311</v>
      </c>
      <c r="AB300" s="18">
        <f t="shared" si="209"/>
        <v>3371</v>
      </c>
      <c r="AC300" s="18">
        <f t="shared" si="209"/>
        <v>3556</v>
      </c>
      <c r="AD300" s="18">
        <f t="shared" ref="AD300" si="210">AD316</f>
        <v>3791</v>
      </c>
    </row>
    <row r="301" spans="1:30" ht="13.5" customHeight="1" x14ac:dyDescent="0.2">
      <c r="A301" s="100"/>
      <c r="B301" s="9"/>
      <c r="C301" s="9"/>
      <c r="D301" s="9" t="s">
        <v>88</v>
      </c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32">
        <f t="shared" ref="X301:AC301" si="211">X330</f>
        <v>1671</v>
      </c>
      <c r="Y301" s="32">
        <f t="shared" si="211"/>
        <v>1780</v>
      </c>
      <c r="Z301" s="32">
        <f t="shared" si="211"/>
        <v>1779</v>
      </c>
      <c r="AA301" s="32">
        <f t="shared" si="211"/>
        <v>1867</v>
      </c>
      <c r="AB301" s="32">
        <f t="shared" si="211"/>
        <v>1973</v>
      </c>
      <c r="AC301" s="32">
        <f t="shared" si="211"/>
        <v>2179</v>
      </c>
      <c r="AD301" s="32">
        <f t="shared" ref="AD301" si="212">AD330</f>
        <v>2443</v>
      </c>
    </row>
    <row r="302" spans="1:30" ht="13.5" customHeight="1" x14ac:dyDescent="0.2">
      <c r="A302" s="100"/>
      <c r="B302" s="9"/>
      <c r="C302" s="9"/>
      <c r="D302" s="24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8">
        <f t="shared" ref="X302:AC302" si="213">SUM(X300:X301)</f>
        <v>5052</v>
      </c>
      <c r="Y302" s="18">
        <f t="shared" si="213"/>
        <v>5133</v>
      </c>
      <c r="Z302" s="18">
        <f t="shared" si="213"/>
        <v>5103</v>
      </c>
      <c r="AA302" s="18">
        <f t="shared" si="213"/>
        <v>5178</v>
      </c>
      <c r="AB302" s="18">
        <f t="shared" si="213"/>
        <v>5344</v>
      </c>
      <c r="AC302" s="18">
        <f t="shared" si="213"/>
        <v>5735</v>
      </c>
      <c r="AD302" s="18">
        <f t="shared" ref="AD302" si="214">SUM(AD300:AD301)</f>
        <v>6234</v>
      </c>
    </row>
    <row r="303" spans="1:30" ht="13.5" customHeight="1" x14ac:dyDescent="0.2">
      <c r="A303" s="100"/>
      <c r="B303" s="9"/>
      <c r="C303" s="8" t="s">
        <v>51</v>
      </c>
      <c r="D303" s="8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10"/>
      <c r="Y303" s="10"/>
      <c r="Z303" s="10"/>
      <c r="AA303" s="10"/>
      <c r="AB303" s="10"/>
      <c r="AC303" s="10"/>
      <c r="AD303" s="10"/>
    </row>
    <row r="304" spans="1:30" ht="13.5" customHeight="1" x14ac:dyDescent="0.2">
      <c r="A304" s="100"/>
      <c r="B304" s="9"/>
      <c r="C304" s="9"/>
      <c r="D304" s="1" t="s">
        <v>52</v>
      </c>
      <c r="U304" s="18"/>
      <c r="V304" s="18"/>
      <c r="W304" s="18"/>
      <c r="X304" s="18">
        <v>0</v>
      </c>
      <c r="Y304" s="18">
        <v>0</v>
      </c>
      <c r="Z304" s="18">
        <v>0</v>
      </c>
      <c r="AA304" s="18">
        <v>0</v>
      </c>
      <c r="AB304" s="18">
        <v>0</v>
      </c>
      <c r="AC304" s="18">
        <v>0</v>
      </c>
      <c r="AD304" s="18">
        <v>0</v>
      </c>
    </row>
    <row r="305" spans="1:30" ht="13.5" customHeight="1" x14ac:dyDescent="0.2">
      <c r="A305" s="100"/>
      <c r="B305" s="9"/>
      <c r="C305" s="9"/>
      <c r="D305" s="20" t="s">
        <v>53</v>
      </c>
      <c r="U305" s="18"/>
      <c r="V305" s="18"/>
      <c r="W305" s="18"/>
      <c r="X305" s="18">
        <v>3</v>
      </c>
      <c r="Y305" s="18">
        <v>6</v>
      </c>
      <c r="Z305" s="18">
        <v>4</v>
      </c>
      <c r="AA305" s="18">
        <v>4</v>
      </c>
      <c r="AB305" s="18">
        <v>2</v>
      </c>
      <c r="AC305" s="18">
        <v>3</v>
      </c>
      <c r="AD305" s="18">
        <v>4</v>
      </c>
    </row>
    <row r="306" spans="1:30" ht="13.5" customHeight="1" x14ac:dyDescent="0.2">
      <c r="A306" s="100"/>
      <c r="B306" s="9"/>
      <c r="C306" s="9"/>
      <c r="D306" s="1" t="s">
        <v>54</v>
      </c>
      <c r="U306" s="18"/>
      <c r="V306" s="18"/>
      <c r="W306" s="18"/>
      <c r="X306" s="18">
        <v>181</v>
      </c>
      <c r="Y306" s="18">
        <v>143</v>
      </c>
      <c r="Z306" s="18">
        <v>156</v>
      </c>
      <c r="AA306" s="18">
        <v>142</v>
      </c>
      <c r="AB306" s="18">
        <v>136</v>
      </c>
      <c r="AC306" s="18">
        <v>147</v>
      </c>
      <c r="AD306" s="18">
        <v>169</v>
      </c>
    </row>
    <row r="307" spans="1:30" ht="13.5" customHeight="1" x14ac:dyDescent="0.2">
      <c r="A307" s="100"/>
      <c r="B307" s="9"/>
      <c r="C307" s="9"/>
      <c r="D307" s="1" t="s">
        <v>55</v>
      </c>
      <c r="U307" s="18"/>
      <c r="V307" s="18"/>
      <c r="W307" s="18"/>
      <c r="X307" s="18">
        <v>120</v>
      </c>
      <c r="Y307" s="18">
        <v>129</v>
      </c>
      <c r="Z307" s="18">
        <v>118</v>
      </c>
      <c r="AA307" s="18">
        <v>106</v>
      </c>
      <c r="AB307" s="18">
        <v>113</v>
      </c>
      <c r="AC307" s="18">
        <v>146</v>
      </c>
      <c r="AD307" s="18">
        <v>155</v>
      </c>
    </row>
    <row r="308" spans="1:30" ht="13.5" customHeight="1" x14ac:dyDescent="0.2">
      <c r="A308" s="100"/>
      <c r="B308" s="9"/>
      <c r="C308" s="9"/>
      <c r="D308" s="1" t="s">
        <v>89</v>
      </c>
      <c r="U308" s="18"/>
      <c r="V308" s="18"/>
      <c r="W308" s="18"/>
      <c r="X308" s="18">
        <v>114</v>
      </c>
      <c r="Y308" s="18">
        <v>42</v>
      </c>
      <c r="Z308" s="18">
        <v>51</v>
      </c>
      <c r="AA308" s="18">
        <v>39</v>
      </c>
      <c r="AB308" s="18">
        <v>38</v>
      </c>
      <c r="AC308" s="18">
        <v>39</v>
      </c>
      <c r="AD308" s="18">
        <v>53</v>
      </c>
    </row>
    <row r="309" spans="1:30" ht="13.5" customHeight="1" x14ac:dyDescent="0.2">
      <c r="A309" s="100"/>
      <c r="B309" s="9"/>
      <c r="C309" s="9"/>
      <c r="D309" s="1" t="s">
        <v>56</v>
      </c>
      <c r="U309" s="18"/>
      <c r="V309" s="18"/>
      <c r="W309" s="18"/>
      <c r="X309" s="18">
        <v>81</v>
      </c>
      <c r="Y309" s="18">
        <v>80</v>
      </c>
      <c r="Z309" s="18">
        <v>82</v>
      </c>
      <c r="AA309" s="18">
        <v>79</v>
      </c>
      <c r="AB309" s="18">
        <v>82</v>
      </c>
      <c r="AC309" s="18">
        <v>100</v>
      </c>
      <c r="AD309" s="18">
        <v>110</v>
      </c>
    </row>
    <row r="310" spans="1:30" ht="13.5" customHeight="1" x14ac:dyDescent="0.2">
      <c r="A310" s="100"/>
      <c r="B310" s="9"/>
      <c r="C310" s="9"/>
      <c r="D310" s="1" t="s">
        <v>57</v>
      </c>
      <c r="U310" s="18"/>
      <c r="V310" s="18"/>
      <c r="W310" s="18"/>
      <c r="X310" s="18">
        <v>1558</v>
      </c>
      <c r="Y310" s="18">
        <v>1669</v>
      </c>
      <c r="Z310" s="18">
        <v>1657</v>
      </c>
      <c r="AA310" s="18">
        <v>1755</v>
      </c>
      <c r="AB310" s="18">
        <v>1834</v>
      </c>
      <c r="AC310" s="18">
        <v>1886</v>
      </c>
      <c r="AD310" s="18">
        <v>1930</v>
      </c>
    </row>
    <row r="311" spans="1:30" ht="13.5" customHeight="1" x14ac:dyDescent="0.2">
      <c r="A311" s="100"/>
      <c r="B311" s="9"/>
      <c r="C311" s="9"/>
      <c r="D311" s="1" t="s">
        <v>58</v>
      </c>
      <c r="U311" s="18"/>
      <c r="V311" s="18"/>
      <c r="W311" s="18"/>
      <c r="X311" s="18">
        <v>555</v>
      </c>
      <c r="Y311" s="18">
        <v>574</v>
      </c>
      <c r="Z311" s="18">
        <v>566</v>
      </c>
      <c r="AA311" s="18">
        <v>515</v>
      </c>
      <c r="AB311" s="18">
        <v>514</v>
      </c>
      <c r="AC311" s="18">
        <v>565</v>
      </c>
      <c r="AD311" s="18">
        <v>650</v>
      </c>
    </row>
    <row r="312" spans="1:30" ht="13.5" customHeight="1" x14ac:dyDescent="0.2">
      <c r="A312" s="100"/>
      <c r="B312" s="9"/>
      <c r="C312" s="9"/>
      <c r="D312" s="1" t="s">
        <v>59</v>
      </c>
      <c r="U312" s="18"/>
      <c r="V312" s="18"/>
      <c r="W312" s="18"/>
      <c r="X312" s="18">
        <v>3</v>
      </c>
      <c r="Y312" s="18">
        <v>4</v>
      </c>
      <c r="Z312" s="18">
        <v>3</v>
      </c>
      <c r="AA312" s="18">
        <v>2</v>
      </c>
      <c r="AB312" s="18">
        <v>2</v>
      </c>
      <c r="AC312" s="18">
        <v>2</v>
      </c>
      <c r="AD312" s="18">
        <v>1</v>
      </c>
    </row>
    <row r="313" spans="1:30" ht="13.5" customHeight="1" x14ac:dyDescent="0.2">
      <c r="A313" s="100"/>
      <c r="B313" s="9"/>
      <c r="C313" s="9"/>
      <c r="D313" s="1" t="s">
        <v>60</v>
      </c>
      <c r="U313" s="18"/>
      <c r="V313" s="18"/>
      <c r="W313" s="18"/>
      <c r="X313" s="18">
        <v>619</v>
      </c>
      <c r="Y313" s="18">
        <v>570</v>
      </c>
      <c r="Z313" s="18">
        <v>554</v>
      </c>
      <c r="AA313" s="18">
        <v>561</v>
      </c>
      <c r="AB313" s="18">
        <v>537</v>
      </c>
      <c r="AC313" s="18">
        <v>547</v>
      </c>
      <c r="AD313" s="18">
        <v>574</v>
      </c>
    </row>
    <row r="314" spans="1:30" ht="13.5" customHeight="1" x14ac:dyDescent="0.2">
      <c r="A314" s="100"/>
      <c r="B314" s="9"/>
      <c r="C314" s="9"/>
      <c r="D314" s="1" t="s">
        <v>61</v>
      </c>
      <c r="U314" s="18"/>
      <c r="V314" s="18"/>
      <c r="W314" s="18"/>
      <c r="X314" s="18">
        <v>136</v>
      </c>
      <c r="Y314" s="18">
        <v>129</v>
      </c>
      <c r="Z314" s="18">
        <v>123</v>
      </c>
      <c r="AA314" s="18">
        <v>99</v>
      </c>
      <c r="AB314" s="18">
        <v>99</v>
      </c>
      <c r="AC314" s="18">
        <v>107</v>
      </c>
      <c r="AD314" s="18">
        <v>104</v>
      </c>
    </row>
    <row r="315" spans="1:30" ht="13.5" customHeight="1" x14ac:dyDescent="0.2">
      <c r="A315" s="100"/>
      <c r="B315" s="9"/>
      <c r="C315" s="9"/>
      <c r="D315" s="1" t="s">
        <v>62</v>
      </c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32">
        <v>11</v>
      </c>
      <c r="Y315" s="32">
        <v>7</v>
      </c>
      <c r="Z315" s="32">
        <v>10</v>
      </c>
      <c r="AA315" s="32">
        <v>9</v>
      </c>
      <c r="AB315" s="32">
        <v>14</v>
      </c>
      <c r="AC315" s="32">
        <v>14</v>
      </c>
      <c r="AD315" s="32">
        <v>41</v>
      </c>
    </row>
    <row r="316" spans="1:30" ht="13.5" customHeight="1" x14ac:dyDescent="0.2">
      <c r="A316" s="100"/>
      <c r="B316" s="9"/>
      <c r="C316" s="9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18">
        <f t="shared" ref="X316:AC316" si="215">SUM(X304:X315)</f>
        <v>3381</v>
      </c>
      <c r="Y316" s="18">
        <f t="shared" si="215"/>
        <v>3353</v>
      </c>
      <c r="Z316" s="18">
        <f t="shared" si="215"/>
        <v>3324</v>
      </c>
      <c r="AA316" s="18">
        <f t="shared" si="215"/>
        <v>3311</v>
      </c>
      <c r="AB316" s="18">
        <f t="shared" si="215"/>
        <v>3371</v>
      </c>
      <c r="AC316" s="18">
        <f t="shared" si="215"/>
        <v>3556</v>
      </c>
      <c r="AD316" s="18">
        <f t="shared" ref="AD316" si="216">SUM(AD304:AD315)</f>
        <v>3791</v>
      </c>
    </row>
    <row r="317" spans="1:30" ht="13.5" customHeight="1" x14ac:dyDescent="0.2">
      <c r="A317" s="100"/>
      <c r="B317" s="9"/>
      <c r="C317" s="8" t="s">
        <v>63</v>
      </c>
      <c r="D317" s="8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0"/>
      <c r="Y317" s="10"/>
      <c r="Z317" s="10"/>
      <c r="AA317" s="10"/>
      <c r="AB317" s="10"/>
      <c r="AC317" s="10"/>
      <c r="AD317" s="10"/>
    </row>
    <row r="318" spans="1:30" ht="13.5" customHeight="1" x14ac:dyDescent="0.2">
      <c r="A318" s="100"/>
      <c r="B318" s="9"/>
      <c r="C318" s="9"/>
      <c r="D318" s="1" t="s">
        <v>52</v>
      </c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18">
        <v>0</v>
      </c>
      <c r="Y318" s="18">
        <v>0</v>
      </c>
      <c r="Z318" s="18">
        <v>0</v>
      </c>
      <c r="AA318" s="18">
        <v>0</v>
      </c>
      <c r="AB318" s="18">
        <v>0</v>
      </c>
      <c r="AC318" s="18">
        <v>0</v>
      </c>
      <c r="AD318" s="18">
        <v>0</v>
      </c>
    </row>
    <row r="319" spans="1:30" ht="13.5" customHeight="1" x14ac:dyDescent="0.2">
      <c r="A319" s="100"/>
      <c r="B319" s="9"/>
      <c r="C319" s="9"/>
      <c r="D319" s="20" t="s">
        <v>53</v>
      </c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8">
        <v>0</v>
      </c>
      <c r="Y319" s="18">
        <v>0</v>
      </c>
      <c r="Z319" s="18">
        <v>0</v>
      </c>
      <c r="AA319" s="18">
        <v>0</v>
      </c>
      <c r="AB319" s="18">
        <v>1</v>
      </c>
      <c r="AC319" s="18">
        <v>0</v>
      </c>
      <c r="AD319" s="18">
        <v>0</v>
      </c>
    </row>
    <row r="320" spans="1:30" ht="13.5" customHeight="1" x14ac:dyDescent="0.2">
      <c r="A320" s="100"/>
      <c r="B320" s="9"/>
      <c r="C320" s="9"/>
      <c r="D320" s="1" t="s">
        <v>54</v>
      </c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18">
        <v>12</v>
      </c>
      <c r="Y320" s="18">
        <v>7</v>
      </c>
      <c r="Z320" s="18">
        <v>5</v>
      </c>
      <c r="AA320" s="18">
        <v>5</v>
      </c>
      <c r="AB320" s="18">
        <v>1</v>
      </c>
      <c r="AC320" s="18">
        <v>0</v>
      </c>
      <c r="AD320" s="18">
        <v>0</v>
      </c>
    </row>
    <row r="321" spans="1:30" ht="13.5" customHeight="1" x14ac:dyDescent="0.2">
      <c r="A321" s="100"/>
      <c r="B321" s="9"/>
      <c r="C321" s="9"/>
      <c r="D321" s="1" t="s">
        <v>55</v>
      </c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8">
        <v>3</v>
      </c>
      <c r="Y321" s="30">
        <v>5</v>
      </c>
      <c r="Z321" s="30">
        <v>4</v>
      </c>
      <c r="AA321" s="30">
        <v>4</v>
      </c>
      <c r="AB321" s="30">
        <v>6</v>
      </c>
      <c r="AC321" s="30">
        <v>11</v>
      </c>
      <c r="AD321" s="30">
        <v>18</v>
      </c>
    </row>
    <row r="322" spans="1:30" ht="13.5" customHeight="1" x14ac:dyDescent="0.2">
      <c r="A322" s="100"/>
      <c r="B322" s="9"/>
      <c r="C322" s="9"/>
      <c r="D322" s="1" t="s">
        <v>89</v>
      </c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18">
        <v>4</v>
      </c>
      <c r="Y322" s="30">
        <v>5</v>
      </c>
      <c r="Z322" s="30">
        <v>5</v>
      </c>
      <c r="AA322" s="30">
        <v>4</v>
      </c>
      <c r="AB322" s="30">
        <v>4</v>
      </c>
      <c r="AC322" s="30">
        <v>4</v>
      </c>
      <c r="AD322" s="30">
        <v>31</v>
      </c>
    </row>
    <row r="323" spans="1:30" ht="13.5" customHeight="1" x14ac:dyDescent="0.2">
      <c r="A323" s="100"/>
      <c r="B323" s="9"/>
      <c r="C323" s="9"/>
      <c r="D323" s="1" t="s">
        <v>56</v>
      </c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8">
        <v>25</v>
      </c>
      <c r="Y323" s="30">
        <v>24</v>
      </c>
      <c r="Z323" s="30">
        <v>23</v>
      </c>
      <c r="AA323" s="30">
        <v>23</v>
      </c>
      <c r="AB323" s="30">
        <v>20</v>
      </c>
      <c r="AC323" s="30">
        <v>19</v>
      </c>
      <c r="AD323" s="30">
        <v>22</v>
      </c>
    </row>
    <row r="324" spans="1:30" ht="13.5" customHeight="1" x14ac:dyDescent="0.2">
      <c r="A324" s="100"/>
      <c r="B324" s="9"/>
      <c r="C324" s="9"/>
      <c r="D324" s="1" t="s">
        <v>57</v>
      </c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18">
        <v>1301</v>
      </c>
      <c r="Y324" s="30">
        <v>1381</v>
      </c>
      <c r="Z324" s="30">
        <v>1394</v>
      </c>
      <c r="AA324" s="30">
        <v>1399</v>
      </c>
      <c r="AB324" s="30">
        <v>1449</v>
      </c>
      <c r="AC324" s="30">
        <v>1530</v>
      </c>
      <c r="AD324" s="30">
        <v>1577</v>
      </c>
    </row>
    <row r="325" spans="1:30" ht="13.5" customHeight="1" x14ac:dyDescent="0.2">
      <c r="A325" s="100"/>
      <c r="B325" s="9"/>
      <c r="C325" s="9"/>
      <c r="D325" s="1" t="s">
        <v>58</v>
      </c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8">
        <v>192</v>
      </c>
      <c r="Y325" s="30">
        <v>243</v>
      </c>
      <c r="Z325" s="30">
        <v>257</v>
      </c>
      <c r="AA325" s="30">
        <v>334</v>
      </c>
      <c r="AB325" s="30">
        <v>401</v>
      </c>
      <c r="AC325" s="30">
        <v>483</v>
      </c>
      <c r="AD325" s="30">
        <v>645</v>
      </c>
    </row>
    <row r="326" spans="1:30" ht="13.5" customHeight="1" x14ac:dyDescent="0.2">
      <c r="A326" s="100"/>
      <c r="B326" s="9"/>
      <c r="C326" s="9"/>
      <c r="D326" s="1" t="s">
        <v>59</v>
      </c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18">
        <v>2</v>
      </c>
      <c r="Y326" s="30">
        <v>2</v>
      </c>
      <c r="Z326" s="30">
        <v>2</v>
      </c>
      <c r="AA326" s="30">
        <v>0</v>
      </c>
      <c r="AB326" s="30">
        <v>0</v>
      </c>
      <c r="AC326" s="30">
        <v>2</v>
      </c>
      <c r="AD326" s="30">
        <v>3</v>
      </c>
    </row>
    <row r="327" spans="1:30" ht="13.5" customHeight="1" x14ac:dyDescent="0.2">
      <c r="A327" s="100"/>
      <c r="B327" s="9"/>
      <c r="C327" s="9"/>
      <c r="D327" s="1" t="s">
        <v>60</v>
      </c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8">
        <v>125</v>
      </c>
      <c r="Y327" s="18">
        <v>110</v>
      </c>
      <c r="Z327" s="18">
        <v>86</v>
      </c>
      <c r="AA327" s="18">
        <v>95</v>
      </c>
      <c r="AB327" s="18">
        <v>86</v>
      </c>
      <c r="AC327" s="18">
        <v>124</v>
      </c>
      <c r="AD327" s="18">
        <v>137</v>
      </c>
    </row>
    <row r="328" spans="1:30" ht="13.5" customHeight="1" x14ac:dyDescent="0.2">
      <c r="A328" s="100"/>
      <c r="B328" s="9"/>
      <c r="C328" s="9"/>
      <c r="D328" s="1" t="s">
        <v>61</v>
      </c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18">
        <v>6</v>
      </c>
      <c r="Y328" s="18">
        <v>1</v>
      </c>
      <c r="Z328" s="18">
        <v>2</v>
      </c>
      <c r="AA328" s="18">
        <v>2</v>
      </c>
      <c r="AB328" s="18">
        <v>3</v>
      </c>
      <c r="AC328" s="18">
        <v>5</v>
      </c>
      <c r="AD328" s="18">
        <v>5</v>
      </c>
    </row>
    <row r="329" spans="1:30" ht="13.5" customHeight="1" x14ac:dyDescent="0.2">
      <c r="A329" s="100"/>
      <c r="B329" s="9"/>
      <c r="C329" s="9"/>
      <c r="D329" s="1" t="s">
        <v>62</v>
      </c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32">
        <v>1</v>
      </c>
      <c r="Y329" s="32">
        <v>2</v>
      </c>
      <c r="Z329" s="32">
        <v>1</v>
      </c>
      <c r="AA329" s="32">
        <v>1</v>
      </c>
      <c r="AB329" s="32">
        <v>2</v>
      </c>
      <c r="AC329" s="32">
        <v>1</v>
      </c>
      <c r="AD329" s="32">
        <v>5</v>
      </c>
    </row>
    <row r="330" spans="1:30" ht="13.5" customHeight="1" x14ac:dyDescent="0.2">
      <c r="A330" s="100"/>
      <c r="B330" s="9"/>
      <c r="C330" s="9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18">
        <f t="shared" ref="X330:AC330" si="217">SUM(X318:X329)</f>
        <v>1671</v>
      </c>
      <c r="Y330" s="18">
        <f t="shared" si="217"/>
        <v>1780</v>
      </c>
      <c r="Z330" s="18">
        <f t="shared" si="217"/>
        <v>1779</v>
      </c>
      <c r="AA330" s="18">
        <f t="shared" si="217"/>
        <v>1867</v>
      </c>
      <c r="AB330" s="18">
        <f t="shared" si="217"/>
        <v>1973</v>
      </c>
      <c r="AC330" s="18">
        <f t="shared" si="217"/>
        <v>2179</v>
      </c>
      <c r="AD330" s="18">
        <f t="shared" ref="AD330" si="218">SUM(AD318:AD329)</f>
        <v>2443</v>
      </c>
    </row>
    <row r="331" spans="1:30" ht="13.5" customHeight="1" x14ac:dyDescent="0.2">
      <c r="A331" s="100"/>
      <c r="B331" s="9"/>
      <c r="C331" s="9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18"/>
      <c r="Y331" s="18"/>
      <c r="Z331" s="18"/>
      <c r="AA331" s="18"/>
      <c r="AB331" s="18"/>
      <c r="AC331" s="18"/>
      <c r="AD331" s="18"/>
    </row>
    <row r="332" spans="1:30" ht="13.5" customHeight="1" x14ac:dyDescent="0.2">
      <c r="A332" s="100"/>
      <c r="B332" s="86" t="s">
        <v>64</v>
      </c>
      <c r="C332" s="92"/>
      <c r="D332" s="92"/>
      <c r="E332" s="95"/>
      <c r="F332" s="95"/>
      <c r="G332" s="95"/>
      <c r="H332" s="95"/>
      <c r="I332" s="95"/>
      <c r="J332" s="95"/>
      <c r="K332" s="95"/>
      <c r="L332" s="95"/>
      <c r="M332" s="95"/>
      <c r="N332" s="95"/>
      <c r="O332" s="95"/>
      <c r="P332" s="95"/>
      <c r="Q332" s="95"/>
      <c r="R332" s="95"/>
      <c r="S332" s="95"/>
      <c r="T332" s="95"/>
      <c r="U332" s="95"/>
      <c r="V332" s="95"/>
      <c r="W332" s="95"/>
      <c r="X332" s="95"/>
      <c r="Y332" s="95"/>
      <c r="Z332" s="95"/>
      <c r="AA332" s="95"/>
      <c r="AB332" s="95"/>
      <c r="AC332" s="95"/>
      <c r="AD332" s="95"/>
    </row>
    <row r="333" spans="1:30" ht="13.5" customHeight="1" x14ac:dyDescent="0.2">
      <c r="A333" s="100"/>
      <c r="D333" s="1" t="s">
        <v>65</v>
      </c>
      <c r="X333" s="26">
        <v>0</v>
      </c>
      <c r="Y333" s="26">
        <v>0</v>
      </c>
      <c r="Z333" s="26">
        <v>0</v>
      </c>
      <c r="AA333" s="26">
        <v>0</v>
      </c>
      <c r="AB333" s="26">
        <v>0</v>
      </c>
      <c r="AC333" s="26">
        <v>0</v>
      </c>
      <c r="AD333" s="26">
        <v>0</v>
      </c>
    </row>
    <row r="334" spans="1:30" ht="13.5" customHeight="1" x14ac:dyDescent="0.2">
      <c r="A334" s="100"/>
      <c r="D334" s="1" t="s">
        <v>29</v>
      </c>
      <c r="X334" s="26">
        <v>0</v>
      </c>
      <c r="Y334" s="26">
        <v>3</v>
      </c>
      <c r="Z334" s="26">
        <v>1</v>
      </c>
      <c r="AA334" s="26">
        <v>1</v>
      </c>
      <c r="AB334" s="26">
        <v>1</v>
      </c>
      <c r="AC334" s="26">
        <v>1</v>
      </c>
      <c r="AD334" s="26">
        <v>0</v>
      </c>
    </row>
    <row r="335" spans="1:30" ht="13.5" customHeight="1" x14ac:dyDescent="0.2">
      <c r="A335" s="100"/>
      <c r="D335" s="1" t="s">
        <v>66</v>
      </c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>
        <v>0</v>
      </c>
      <c r="Y335" s="23">
        <v>0</v>
      </c>
      <c r="Z335" s="23">
        <v>0</v>
      </c>
      <c r="AA335" s="23">
        <v>0</v>
      </c>
      <c r="AB335" s="23">
        <v>0</v>
      </c>
      <c r="AC335" s="23">
        <v>0</v>
      </c>
      <c r="AD335" s="23">
        <v>0</v>
      </c>
    </row>
    <row r="336" spans="1:30" ht="13.5" customHeight="1" x14ac:dyDescent="0.2">
      <c r="A336" s="100"/>
      <c r="B336" s="9"/>
      <c r="C336" s="9"/>
      <c r="D336" s="9"/>
      <c r="E336" s="33"/>
      <c r="F336" s="33"/>
      <c r="G336" s="33"/>
      <c r="H336" s="33"/>
      <c r="I336" s="33"/>
      <c r="J336" s="33"/>
      <c r="K336" s="10"/>
      <c r="L336" s="10"/>
      <c r="M336" s="10"/>
      <c r="N336" s="10"/>
      <c r="O336" s="18"/>
      <c r="P336" s="18">
        <v>2</v>
      </c>
      <c r="Q336" s="18">
        <v>0</v>
      </c>
      <c r="R336" s="18">
        <v>1</v>
      </c>
      <c r="S336" s="18">
        <v>0</v>
      </c>
      <c r="T336" s="18">
        <v>0</v>
      </c>
      <c r="U336" s="18">
        <v>0</v>
      </c>
      <c r="V336" s="18">
        <v>0</v>
      </c>
      <c r="W336" s="18">
        <v>0</v>
      </c>
      <c r="X336" s="26">
        <f t="shared" ref="X336:AC336" si="219">SUM(X333:X335)</f>
        <v>0</v>
      </c>
      <c r="Y336" s="26">
        <f t="shared" si="219"/>
        <v>3</v>
      </c>
      <c r="Z336" s="26">
        <f t="shared" si="219"/>
        <v>1</v>
      </c>
      <c r="AA336" s="26">
        <f t="shared" si="219"/>
        <v>1</v>
      </c>
      <c r="AB336" s="26">
        <f t="shared" si="219"/>
        <v>1</v>
      </c>
      <c r="AC336" s="26">
        <f t="shared" si="219"/>
        <v>1</v>
      </c>
      <c r="AD336" s="26">
        <f t="shared" ref="AD336" si="220">SUM(AD333:AD335)</f>
        <v>0</v>
      </c>
    </row>
    <row r="339" spans="1:30" ht="13.5" customHeight="1" x14ac:dyDescent="0.2">
      <c r="A339" s="101"/>
      <c r="B339" s="4"/>
      <c r="C339" s="4"/>
      <c r="D339" s="96" t="s">
        <v>93</v>
      </c>
      <c r="E339" s="14" t="s">
        <v>3</v>
      </c>
      <c r="F339" s="14" t="s">
        <v>4</v>
      </c>
      <c r="G339" s="14" t="s">
        <v>5</v>
      </c>
      <c r="H339" s="14" t="s">
        <v>6</v>
      </c>
      <c r="I339" s="14" t="s">
        <v>7</v>
      </c>
      <c r="J339" s="14" t="s">
        <v>8</v>
      </c>
      <c r="K339" s="14" t="s">
        <v>9</v>
      </c>
      <c r="L339" s="14" t="s">
        <v>10</v>
      </c>
      <c r="M339" s="14" t="s">
        <v>11</v>
      </c>
      <c r="N339" s="14" t="s">
        <v>12</v>
      </c>
      <c r="O339" s="14" t="s">
        <v>13</v>
      </c>
      <c r="P339" s="14" t="s">
        <v>14</v>
      </c>
      <c r="Q339" s="14" t="s">
        <v>15</v>
      </c>
      <c r="R339" s="14" t="s">
        <v>16</v>
      </c>
      <c r="S339" s="14" t="s">
        <v>17</v>
      </c>
      <c r="T339" s="14" t="s">
        <v>18</v>
      </c>
      <c r="U339" s="14" t="s">
        <v>19</v>
      </c>
      <c r="V339" s="14" t="s">
        <v>20</v>
      </c>
      <c r="W339" s="14" t="s">
        <v>21</v>
      </c>
      <c r="X339" s="14" t="s">
        <v>22</v>
      </c>
      <c r="Y339" s="14" t="s">
        <v>23</v>
      </c>
      <c r="Z339" s="14" t="s">
        <v>94</v>
      </c>
    </row>
    <row r="340" spans="1:30" ht="13.5" customHeight="1" x14ac:dyDescent="0.2">
      <c r="A340" s="101"/>
    </row>
    <row r="341" spans="1:30" ht="13.5" customHeight="1" x14ac:dyDescent="0.2">
      <c r="A341" s="101"/>
      <c r="B341" s="86" t="s">
        <v>24</v>
      </c>
      <c r="C341" s="87"/>
      <c r="D341" s="87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8"/>
      <c r="U341" s="88"/>
      <c r="V341" s="88"/>
      <c r="W341" s="88"/>
      <c r="X341" s="88"/>
      <c r="Y341" s="88"/>
      <c r="Z341" s="88"/>
      <c r="AA341" s="88"/>
      <c r="AB341" s="88"/>
      <c r="AC341" s="88"/>
      <c r="AD341" s="88"/>
    </row>
    <row r="342" spans="1:30" ht="13.5" customHeight="1" x14ac:dyDescent="0.2">
      <c r="A342" s="101"/>
      <c r="B342" s="17"/>
      <c r="C342" s="17"/>
      <c r="D342" s="17"/>
      <c r="E342" s="18">
        <f t="shared" ref="E342:Y342" si="221">E347+E443</f>
        <v>0</v>
      </c>
      <c r="F342" s="18">
        <f t="shared" si="221"/>
        <v>0</v>
      </c>
      <c r="G342" s="18">
        <f t="shared" si="221"/>
        <v>0</v>
      </c>
      <c r="H342" s="18">
        <f t="shared" si="221"/>
        <v>0</v>
      </c>
      <c r="I342" s="18">
        <f t="shared" si="221"/>
        <v>0</v>
      </c>
      <c r="J342" s="18">
        <f t="shared" si="221"/>
        <v>0</v>
      </c>
      <c r="K342" s="18">
        <f t="shared" si="221"/>
        <v>0</v>
      </c>
      <c r="L342" s="18">
        <f t="shared" si="221"/>
        <v>0</v>
      </c>
      <c r="M342" s="18">
        <f t="shared" si="221"/>
        <v>0</v>
      </c>
      <c r="N342" s="18">
        <f t="shared" si="221"/>
        <v>0</v>
      </c>
      <c r="O342" s="18">
        <f t="shared" si="221"/>
        <v>0</v>
      </c>
      <c r="P342" s="18">
        <f t="shared" si="221"/>
        <v>636</v>
      </c>
      <c r="Q342" s="18">
        <f t="shared" si="221"/>
        <v>798</v>
      </c>
      <c r="R342" s="18">
        <f t="shared" si="221"/>
        <v>819</v>
      </c>
      <c r="S342" s="18">
        <f t="shared" si="221"/>
        <v>842</v>
      </c>
      <c r="T342" s="18">
        <f t="shared" si="221"/>
        <v>881</v>
      </c>
      <c r="U342" s="18">
        <f t="shared" si="221"/>
        <v>847</v>
      </c>
      <c r="V342" s="18">
        <f t="shared" si="221"/>
        <v>842</v>
      </c>
      <c r="W342" s="18">
        <f t="shared" si="221"/>
        <v>817</v>
      </c>
      <c r="X342" s="18">
        <f t="shared" si="221"/>
        <v>795</v>
      </c>
      <c r="Y342" s="18">
        <f t="shared" si="221"/>
        <v>749</v>
      </c>
      <c r="Z342" s="18">
        <f t="shared" ref="Z342" si="222">Z347+Z443</f>
        <v>762</v>
      </c>
      <c r="AA342" s="18"/>
      <c r="AB342" s="18"/>
      <c r="AC342" s="18"/>
      <c r="AD342" s="18"/>
    </row>
    <row r="343" spans="1:30" ht="13.5" customHeight="1" x14ac:dyDescent="0.2">
      <c r="A343" s="101"/>
      <c r="B343" s="9"/>
      <c r="C343" s="9"/>
      <c r="D343" s="9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</row>
    <row r="344" spans="1:30" ht="13.5" customHeight="1" x14ac:dyDescent="0.2">
      <c r="A344" s="101"/>
      <c r="B344" s="86" t="s">
        <v>25</v>
      </c>
      <c r="C344" s="89"/>
      <c r="D344" s="89"/>
      <c r="E344" s="90"/>
      <c r="F344" s="90"/>
      <c r="G344" s="90"/>
      <c r="H344" s="90"/>
      <c r="I344" s="90"/>
      <c r="J344" s="90"/>
      <c r="K344" s="91"/>
      <c r="L344" s="91"/>
      <c r="M344" s="91"/>
      <c r="N344" s="91"/>
      <c r="O344" s="91"/>
      <c r="P344" s="91"/>
      <c r="Q344" s="91"/>
      <c r="R344" s="91"/>
      <c r="S344" s="91"/>
      <c r="T344" s="91"/>
      <c r="U344" s="91"/>
      <c r="V344" s="91"/>
      <c r="W344" s="91"/>
      <c r="X344" s="91"/>
      <c r="Y344" s="91"/>
      <c r="Z344" s="91"/>
      <c r="AA344" s="91"/>
      <c r="AB344" s="91"/>
      <c r="AC344" s="91"/>
      <c r="AD344" s="91"/>
    </row>
    <row r="345" spans="1:30" ht="13.5" customHeight="1" x14ac:dyDescent="0.2">
      <c r="A345" s="101"/>
      <c r="B345" s="9"/>
      <c r="C345" s="9"/>
      <c r="D345" s="9" t="s">
        <v>86</v>
      </c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>
        <v>535</v>
      </c>
      <c r="Q345" s="10">
        <v>686</v>
      </c>
      <c r="R345" s="10">
        <v>700</v>
      </c>
      <c r="S345" s="10">
        <v>708</v>
      </c>
      <c r="T345" s="10">
        <v>743</v>
      </c>
      <c r="U345" s="10">
        <v>717</v>
      </c>
      <c r="V345" s="10">
        <v>724</v>
      </c>
      <c r="W345" s="10">
        <v>704</v>
      </c>
      <c r="X345" s="21">
        <f t="shared" ref="X345:Z346" si="223">X350+X407</f>
        <v>675</v>
      </c>
      <c r="Y345" s="21">
        <f t="shared" si="223"/>
        <v>646</v>
      </c>
      <c r="Z345" s="21">
        <f t="shared" si="223"/>
        <v>665</v>
      </c>
      <c r="AA345" s="21"/>
      <c r="AB345" s="21"/>
      <c r="AC345" s="21"/>
      <c r="AD345" s="21"/>
    </row>
    <row r="346" spans="1:30" ht="13.5" customHeight="1" x14ac:dyDescent="0.2">
      <c r="A346" s="101"/>
      <c r="B346" s="9"/>
      <c r="C346" s="9"/>
      <c r="D346" s="9" t="s">
        <v>87</v>
      </c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>
        <v>99</v>
      </c>
      <c r="Q346" s="5">
        <v>103</v>
      </c>
      <c r="R346" s="5">
        <v>111</v>
      </c>
      <c r="S346" s="5">
        <v>126</v>
      </c>
      <c r="T346" s="5">
        <v>132</v>
      </c>
      <c r="U346" s="5">
        <v>123</v>
      </c>
      <c r="V346" s="5">
        <v>110</v>
      </c>
      <c r="W346" s="5">
        <v>102</v>
      </c>
      <c r="X346" s="23">
        <f t="shared" si="223"/>
        <v>112</v>
      </c>
      <c r="Y346" s="23">
        <f t="shared" si="223"/>
        <v>94</v>
      </c>
      <c r="Z346" s="23">
        <f t="shared" si="223"/>
        <v>91</v>
      </c>
      <c r="AA346" s="21"/>
      <c r="AB346" s="21"/>
      <c r="AC346" s="21"/>
      <c r="AD346" s="21"/>
    </row>
    <row r="347" spans="1:30" ht="13.5" customHeight="1" x14ac:dyDescent="0.2">
      <c r="A347" s="101"/>
      <c r="B347" s="9"/>
      <c r="C347" s="9"/>
      <c r="D347" s="24"/>
      <c r="E347" s="10">
        <f t="shared" ref="E347:Y347" si="224">SUM(E345:E346)</f>
        <v>0</v>
      </c>
      <c r="F347" s="10">
        <f t="shared" si="224"/>
        <v>0</v>
      </c>
      <c r="G347" s="10">
        <f t="shared" si="224"/>
        <v>0</v>
      </c>
      <c r="H347" s="10">
        <f t="shared" si="224"/>
        <v>0</v>
      </c>
      <c r="I347" s="10">
        <f t="shared" si="224"/>
        <v>0</v>
      </c>
      <c r="J347" s="10">
        <f t="shared" si="224"/>
        <v>0</v>
      </c>
      <c r="K347" s="10">
        <f t="shared" si="224"/>
        <v>0</v>
      </c>
      <c r="L347" s="10">
        <f t="shared" si="224"/>
        <v>0</v>
      </c>
      <c r="M347" s="10">
        <f t="shared" si="224"/>
        <v>0</v>
      </c>
      <c r="N347" s="10">
        <f t="shared" si="224"/>
        <v>0</v>
      </c>
      <c r="O347" s="10">
        <f t="shared" si="224"/>
        <v>0</v>
      </c>
      <c r="P347" s="10">
        <f t="shared" si="224"/>
        <v>634</v>
      </c>
      <c r="Q347" s="10">
        <f t="shared" si="224"/>
        <v>789</v>
      </c>
      <c r="R347" s="10">
        <f t="shared" si="224"/>
        <v>811</v>
      </c>
      <c r="S347" s="10">
        <f t="shared" si="224"/>
        <v>834</v>
      </c>
      <c r="T347" s="10">
        <f t="shared" si="224"/>
        <v>875</v>
      </c>
      <c r="U347" s="10">
        <f t="shared" si="224"/>
        <v>840</v>
      </c>
      <c r="V347" s="10">
        <f t="shared" si="224"/>
        <v>834</v>
      </c>
      <c r="W347" s="10">
        <f t="shared" si="224"/>
        <v>806</v>
      </c>
      <c r="X347" s="21">
        <f t="shared" si="224"/>
        <v>787</v>
      </c>
      <c r="Y347" s="21">
        <f t="shared" si="224"/>
        <v>740</v>
      </c>
      <c r="Z347" s="21">
        <f t="shared" ref="Z347" si="225">SUM(Z345:Z346)</f>
        <v>756</v>
      </c>
      <c r="AA347" s="21"/>
      <c r="AB347" s="21"/>
      <c r="AC347" s="21"/>
      <c r="AD347" s="21"/>
    </row>
    <row r="348" spans="1:30" ht="13.5" customHeight="1" x14ac:dyDescent="0.2">
      <c r="A348" s="101"/>
      <c r="B348" s="9"/>
      <c r="C348" s="9"/>
      <c r="D348" s="24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21"/>
      <c r="Y348" s="21"/>
      <c r="Z348" s="21"/>
      <c r="AA348" s="21"/>
      <c r="AB348" s="21"/>
      <c r="AC348" s="21"/>
      <c r="AD348" s="21"/>
    </row>
    <row r="349" spans="1:30" ht="13.5" customHeight="1" x14ac:dyDescent="0.2">
      <c r="A349" s="101"/>
      <c r="B349" s="86" t="s">
        <v>26</v>
      </c>
      <c r="C349" s="92"/>
      <c r="D349" s="93"/>
      <c r="E349" s="94"/>
      <c r="F349" s="94"/>
      <c r="G349" s="94"/>
      <c r="H349" s="94"/>
      <c r="I349" s="94"/>
      <c r="J349" s="94"/>
      <c r="K349" s="91"/>
      <c r="L349" s="91"/>
      <c r="M349" s="91"/>
      <c r="N349" s="91"/>
      <c r="O349" s="91"/>
      <c r="P349" s="91"/>
      <c r="Q349" s="91"/>
      <c r="R349" s="91"/>
      <c r="S349" s="91"/>
      <c r="T349" s="91"/>
      <c r="U349" s="91"/>
      <c r="V349" s="91"/>
      <c r="W349" s="91"/>
      <c r="X349" s="91"/>
      <c r="Y349" s="91"/>
      <c r="Z349" s="91"/>
      <c r="AA349" s="91"/>
      <c r="AB349" s="91"/>
      <c r="AC349" s="91"/>
      <c r="AD349" s="91"/>
    </row>
    <row r="350" spans="1:30" ht="13.5" customHeight="1" x14ac:dyDescent="0.2">
      <c r="A350" s="101"/>
      <c r="B350" s="9"/>
      <c r="C350" s="9"/>
      <c r="D350" s="9" t="s">
        <v>86</v>
      </c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10">
        <f>X357</f>
        <v>169</v>
      </c>
      <c r="Y350" s="10">
        <f>Y357</f>
        <v>76</v>
      </c>
      <c r="Z350" s="10">
        <f>Z357</f>
        <v>80</v>
      </c>
      <c r="AA350" s="10"/>
      <c r="AB350" s="10"/>
      <c r="AC350" s="10"/>
      <c r="AD350" s="10"/>
    </row>
    <row r="351" spans="1:30" ht="13.5" customHeight="1" x14ac:dyDescent="0.2">
      <c r="A351" s="101"/>
      <c r="B351" s="9"/>
      <c r="C351" s="9"/>
      <c r="D351" s="9" t="s">
        <v>88</v>
      </c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5">
        <f>X401</f>
        <v>13</v>
      </c>
      <c r="Y351" s="5">
        <f>Y401</f>
        <v>3</v>
      </c>
      <c r="Z351" s="5">
        <f>Z401</f>
        <v>3</v>
      </c>
      <c r="AA351" s="10"/>
      <c r="AB351" s="10"/>
      <c r="AC351" s="10"/>
      <c r="AD351" s="10"/>
    </row>
    <row r="352" spans="1:30" ht="13.5" customHeight="1" x14ac:dyDescent="0.2">
      <c r="A352" s="101"/>
      <c r="B352" s="9"/>
      <c r="C352" s="9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10">
        <f>SUM(X350:X351)</f>
        <v>182</v>
      </c>
      <c r="Y352" s="10">
        <f>SUM(Y350:Y351)</f>
        <v>79</v>
      </c>
      <c r="Z352" s="10">
        <f>SUM(Z350:Z351)</f>
        <v>83</v>
      </c>
      <c r="AA352" s="10"/>
      <c r="AB352" s="10"/>
      <c r="AC352" s="10"/>
      <c r="AD352" s="10"/>
    </row>
    <row r="353" spans="1:30" ht="13.5" customHeight="1" x14ac:dyDescent="0.2">
      <c r="A353" s="101"/>
      <c r="B353" s="9"/>
      <c r="C353" s="8" t="s">
        <v>27</v>
      </c>
      <c r="D353" s="8"/>
      <c r="E353" s="25"/>
      <c r="F353" s="25"/>
      <c r="G353" s="25"/>
      <c r="H353" s="25"/>
      <c r="I353" s="25"/>
      <c r="J353" s="25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</row>
    <row r="354" spans="1:30" ht="13.5" customHeight="1" x14ac:dyDescent="0.2">
      <c r="A354" s="101"/>
      <c r="B354" s="9"/>
      <c r="D354" s="1" t="s">
        <v>28</v>
      </c>
      <c r="X354" s="27">
        <v>1</v>
      </c>
      <c r="Y354" s="27">
        <v>0</v>
      </c>
      <c r="Z354" s="27">
        <v>0</v>
      </c>
      <c r="AA354" s="21"/>
      <c r="AB354" s="21"/>
      <c r="AC354" s="21"/>
      <c r="AD354" s="21"/>
    </row>
    <row r="355" spans="1:30" ht="13.5" customHeight="1" x14ac:dyDescent="0.2">
      <c r="A355" s="101"/>
      <c r="B355" s="9"/>
      <c r="D355" s="1" t="s">
        <v>29</v>
      </c>
      <c r="X355" s="27">
        <v>0</v>
      </c>
      <c r="Y355" s="27">
        <v>2</v>
      </c>
      <c r="Z355" s="27">
        <v>0</v>
      </c>
      <c r="AA355" s="21"/>
      <c r="AB355" s="21"/>
      <c r="AC355" s="21"/>
      <c r="AD355" s="21"/>
    </row>
    <row r="356" spans="1:30" ht="13.5" customHeight="1" x14ac:dyDescent="0.2">
      <c r="A356" s="101"/>
      <c r="B356" s="9"/>
      <c r="D356" s="1" t="s">
        <v>30</v>
      </c>
      <c r="X356" s="23">
        <v>168</v>
      </c>
      <c r="Y356" s="23">
        <v>74</v>
      </c>
      <c r="Z356" s="23">
        <v>80</v>
      </c>
      <c r="AA356" s="21"/>
      <c r="AB356" s="21"/>
      <c r="AC356" s="21"/>
      <c r="AD356" s="21"/>
    </row>
    <row r="357" spans="1:30" ht="13.5" customHeight="1" x14ac:dyDescent="0.2">
      <c r="A357" s="101"/>
      <c r="B357" s="9"/>
      <c r="X357" s="27">
        <f>SUM(X354:X356)</f>
        <v>169</v>
      </c>
      <c r="Y357" s="27">
        <f>SUM(Y354:Y356)</f>
        <v>76</v>
      </c>
      <c r="Z357" s="27">
        <f>SUM(Z354:Z356)</f>
        <v>80</v>
      </c>
      <c r="AA357" s="21"/>
      <c r="AB357" s="21"/>
      <c r="AC357" s="21"/>
      <c r="AD357" s="21"/>
    </row>
    <row r="358" spans="1:30" ht="13.5" customHeight="1" x14ac:dyDescent="0.2">
      <c r="A358" s="101"/>
      <c r="B358" s="9"/>
      <c r="C358" s="8" t="s">
        <v>31</v>
      </c>
      <c r="X358" s="27"/>
      <c r="Y358" s="27"/>
      <c r="Z358" s="27"/>
      <c r="AA358" s="21"/>
      <c r="AB358" s="21"/>
      <c r="AC358" s="21"/>
      <c r="AD358" s="21"/>
    </row>
    <row r="359" spans="1:30" ht="13.5" customHeight="1" x14ac:dyDescent="0.2">
      <c r="A359" s="101"/>
      <c r="B359" s="9"/>
      <c r="C359" s="9"/>
      <c r="D359" s="9" t="s">
        <v>32</v>
      </c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28">
        <v>0</v>
      </c>
      <c r="Y359" s="28">
        <v>0</v>
      </c>
      <c r="Z359" s="28">
        <v>0</v>
      </c>
      <c r="AA359" s="28"/>
      <c r="AB359" s="28"/>
      <c r="AC359" s="28"/>
      <c r="AD359" s="28"/>
    </row>
    <row r="360" spans="1:30" ht="13.5" customHeight="1" x14ac:dyDescent="0.2">
      <c r="A360" s="101"/>
      <c r="B360" s="9"/>
      <c r="C360" s="9"/>
      <c r="D360" s="9" t="s">
        <v>33</v>
      </c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28">
        <v>0</v>
      </c>
      <c r="Y360" s="28">
        <v>0</v>
      </c>
      <c r="Z360" s="28">
        <v>0</v>
      </c>
      <c r="AA360" s="28"/>
      <c r="AB360" s="28"/>
      <c r="AC360" s="28"/>
      <c r="AD360" s="28"/>
    </row>
    <row r="361" spans="1:30" ht="13.5" customHeight="1" x14ac:dyDescent="0.2">
      <c r="A361" s="101"/>
      <c r="B361" s="9"/>
      <c r="C361" s="9"/>
      <c r="D361" s="9" t="s">
        <v>34</v>
      </c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28">
        <v>1</v>
      </c>
      <c r="Y361" s="28">
        <v>0</v>
      </c>
      <c r="Z361" s="28">
        <v>0</v>
      </c>
      <c r="AA361" s="28"/>
      <c r="AB361" s="28"/>
      <c r="AC361" s="28"/>
      <c r="AD361" s="28"/>
    </row>
    <row r="362" spans="1:30" ht="13.5" customHeight="1" x14ac:dyDescent="0.2">
      <c r="A362" s="101"/>
      <c r="B362" s="9"/>
      <c r="C362" s="9"/>
      <c r="D362" s="9" t="s">
        <v>35</v>
      </c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28">
        <v>0</v>
      </c>
      <c r="Y362" s="28">
        <v>0</v>
      </c>
      <c r="Z362" s="28">
        <v>0</v>
      </c>
      <c r="AA362" s="28"/>
      <c r="AB362" s="28"/>
      <c r="AC362" s="28"/>
      <c r="AD362" s="28"/>
    </row>
    <row r="363" spans="1:30" ht="13.5" customHeight="1" x14ac:dyDescent="0.2">
      <c r="A363" s="101"/>
      <c r="B363" s="9"/>
      <c r="C363" s="9"/>
      <c r="D363" s="9" t="s">
        <v>36</v>
      </c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28">
        <v>0</v>
      </c>
      <c r="Y363" s="28">
        <v>0</v>
      </c>
      <c r="Z363" s="28">
        <v>0</v>
      </c>
      <c r="AA363" s="28"/>
      <c r="AB363" s="28"/>
      <c r="AC363" s="28"/>
      <c r="AD363" s="28"/>
    </row>
    <row r="364" spans="1:30" ht="13.5" customHeight="1" x14ac:dyDescent="0.2">
      <c r="A364" s="101"/>
      <c r="B364" s="9"/>
      <c r="C364" s="9"/>
      <c r="D364" s="9" t="s">
        <v>37</v>
      </c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29">
        <v>0</v>
      </c>
      <c r="Y364" s="29">
        <v>0</v>
      </c>
      <c r="Z364" s="29">
        <v>0</v>
      </c>
      <c r="AA364" s="28"/>
      <c r="AB364" s="28"/>
      <c r="AC364" s="28"/>
      <c r="AD364" s="28"/>
    </row>
    <row r="365" spans="1:30" ht="13.5" customHeight="1" x14ac:dyDescent="0.2">
      <c r="A365" s="101"/>
      <c r="B365" s="9"/>
      <c r="C365" s="9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8">
        <f>SUM(X359:X364)</f>
        <v>1</v>
      </c>
      <c r="Y365" s="28">
        <f>SUM(Y359:Y364)</f>
        <v>0</v>
      </c>
      <c r="Z365" s="28">
        <f>SUM(Z359:Z364)</f>
        <v>0</v>
      </c>
      <c r="AA365" s="28"/>
      <c r="AB365" s="28"/>
      <c r="AC365" s="28"/>
      <c r="AD365" s="28"/>
    </row>
    <row r="366" spans="1:30" ht="13.5" customHeight="1" x14ac:dyDescent="0.2">
      <c r="A366" s="101"/>
      <c r="B366" s="9"/>
      <c r="C366" s="8" t="s">
        <v>38</v>
      </c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28"/>
      <c r="Y366" s="28"/>
      <c r="Z366" s="28"/>
      <c r="AA366" s="28"/>
      <c r="AB366" s="28"/>
      <c r="AC366" s="28"/>
      <c r="AD366" s="28"/>
    </row>
    <row r="367" spans="1:30" ht="13.5" customHeight="1" x14ac:dyDescent="0.2">
      <c r="A367" s="101"/>
      <c r="B367" s="9"/>
      <c r="C367" s="9"/>
      <c r="D367" s="9" t="s">
        <v>32</v>
      </c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28">
        <v>0</v>
      </c>
      <c r="Y367" s="28">
        <v>0</v>
      </c>
      <c r="Z367" s="28">
        <v>0</v>
      </c>
      <c r="AA367" s="28"/>
      <c r="AB367" s="28"/>
      <c r="AC367" s="28"/>
      <c r="AD367" s="28"/>
    </row>
    <row r="368" spans="1:30" ht="13.5" customHeight="1" x14ac:dyDescent="0.2">
      <c r="A368" s="101"/>
      <c r="B368" s="9"/>
      <c r="C368" s="9"/>
      <c r="D368" s="9" t="s">
        <v>33</v>
      </c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28">
        <v>0</v>
      </c>
      <c r="Y368" s="28">
        <v>0</v>
      </c>
      <c r="Z368" s="28">
        <v>0</v>
      </c>
      <c r="AA368" s="28"/>
      <c r="AB368" s="28"/>
      <c r="AC368" s="28"/>
      <c r="AD368" s="28"/>
    </row>
    <row r="369" spans="1:30" ht="13.5" customHeight="1" x14ac:dyDescent="0.2">
      <c r="A369" s="101"/>
      <c r="B369" s="9"/>
      <c r="C369" s="9"/>
      <c r="D369" s="9" t="s">
        <v>34</v>
      </c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28">
        <v>0</v>
      </c>
      <c r="Y369" s="28">
        <v>0</v>
      </c>
      <c r="Z369" s="28">
        <v>0</v>
      </c>
      <c r="AA369" s="28"/>
      <c r="AB369" s="28"/>
      <c r="AC369" s="28"/>
      <c r="AD369" s="28"/>
    </row>
    <row r="370" spans="1:30" ht="13.5" customHeight="1" x14ac:dyDescent="0.2">
      <c r="A370" s="101"/>
      <c r="B370" s="9"/>
      <c r="C370" s="9"/>
      <c r="D370" s="9" t="s">
        <v>35</v>
      </c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28">
        <v>0</v>
      </c>
      <c r="Y370" s="28">
        <v>0</v>
      </c>
      <c r="Z370" s="28">
        <v>0</v>
      </c>
      <c r="AA370" s="28"/>
      <c r="AB370" s="28"/>
      <c r="AC370" s="28"/>
      <c r="AD370" s="28"/>
    </row>
    <row r="371" spans="1:30" ht="13.5" customHeight="1" x14ac:dyDescent="0.2">
      <c r="A371" s="101"/>
      <c r="B371" s="9"/>
      <c r="C371" s="9"/>
      <c r="D371" s="9" t="s">
        <v>36</v>
      </c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28">
        <v>0</v>
      </c>
      <c r="Y371" s="28">
        <v>0</v>
      </c>
      <c r="Z371" s="28">
        <v>0</v>
      </c>
      <c r="AA371" s="28"/>
      <c r="AB371" s="28"/>
      <c r="AC371" s="28"/>
      <c r="AD371" s="28"/>
    </row>
    <row r="372" spans="1:30" ht="13.5" customHeight="1" x14ac:dyDescent="0.2">
      <c r="A372" s="101"/>
      <c r="B372" s="9"/>
      <c r="C372" s="9"/>
      <c r="D372" s="9" t="s">
        <v>39</v>
      </c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29">
        <v>0</v>
      </c>
      <c r="Y372" s="29">
        <v>0</v>
      </c>
      <c r="Z372" s="29">
        <v>0</v>
      </c>
      <c r="AA372" s="28"/>
      <c r="AB372" s="28"/>
      <c r="AC372" s="28"/>
      <c r="AD372" s="28"/>
    </row>
    <row r="373" spans="1:30" ht="13.5" customHeight="1" x14ac:dyDescent="0.2">
      <c r="A373" s="101"/>
      <c r="B373" s="9"/>
      <c r="C373" s="9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8">
        <f>SUM(X367:X372)</f>
        <v>0</v>
      </c>
      <c r="Y373" s="28">
        <f>SUM(Y367:Y372)</f>
        <v>0</v>
      </c>
      <c r="Z373" s="28">
        <f>SUM(Z367:Z372)</f>
        <v>0</v>
      </c>
      <c r="AA373" s="28"/>
      <c r="AB373" s="28"/>
      <c r="AC373" s="28"/>
      <c r="AD373" s="28"/>
    </row>
    <row r="374" spans="1:30" ht="13.5" customHeight="1" x14ac:dyDescent="0.2">
      <c r="A374" s="101"/>
      <c r="B374" s="9"/>
      <c r="C374" s="8" t="s">
        <v>40</v>
      </c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28"/>
      <c r="Y374" s="28"/>
      <c r="Z374" s="28"/>
      <c r="AA374" s="28"/>
      <c r="AB374" s="28"/>
      <c r="AC374" s="28"/>
      <c r="AD374" s="28"/>
    </row>
    <row r="375" spans="1:30" ht="13.5" customHeight="1" x14ac:dyDescent="0.2">
      <c r="A375" s="101"/>
      <c r="B375" s="9"/>
      <c r="C375" s="9"/>
      <c r="D375" s="9" t="s">
        <v>32</v>
      </c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28">
        <v>0</v>
      </c>
      <c r="Y375" s="28">
        <v>0</v>
      </c>
      <c r="Z375" s="28">
        <v>0</v>
      </c>
      <c r="AA375" s="28"/>
      <c r="AB375" s="28"/>
      <c r="AC375" s="28"/>
      <c r="AD375" s="28"/>
    </row>
    <row r="376" spans="1:30" ht="13.5" customHeight="1" x14ac:dyDescent="0.2">
      <c r="A376" s="101"/>
      <c r="B376" s="9"/>
      <c r="C376" s="9"/>
      <c r="D376" s="9" t="s">
        <v>33</v>
      </c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28">
        <v>0</v>
      </c>
      <c r="Y376" s="28">
        <v>0</v>
      </c>
      <c r="Z376" s="28">
        <v>0</v>
      </c>
      <c r="AA376" s="28"/>
      <c r="AB376" s="28"/>
      <c r="AC376" s="28"/>
      <c r="AD376" s="28"/>
    </row>
    <row r="377" spans="1:30" ht="13.5" customHeight="1" x14ac:dyDescent="0.2">
      <c r="A377" s="101"/>
      <c r="B377" s="9"/>
      <c r="C377" s="9"/>
      <c r="D377" s="9" t="s">
        <v>34</v>
      </c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28">
        <v>0</v>
      </c>
      <c r="Y377" s="28">
        <v>0</v>
      </c>
      <c r="Z377" s="28">
        <v>0</v>
      </c>
      <c r="AA377" s="28"/>
      <c r="AB377" s="28"/>
      <c r="AC377" s="28"/>
      <c r="AD377" s="28"/>
    </row>
    <row r="378" spans="1:30" ht="13.5" customHeight="1" x14ac:dyDescent="0.2">
      <c r="A378" s="101"/>
      <c r="B378" s="9"/>
      <c r="C378" s="9"/>
      <c r="D378" s="9" t="s">
        <v>35</v>
      </c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28">
        <v>0</v>
      </c>
      <c r="Y378" s="28">
        <v>0</v>
      </c>
      <c r="Z378" s="28">
        <v>0</v>
      </c>
      <c r="AA378" s="28"/>
      <c r="AB378" s="28"/>
      <c r="AC378" s="28"/>
      <c r="AD378" s="28"/>
    </row>
    <row r="379" spans="1:30" ht="13.5" customHeight="1" x14ac:dyDescent="0.2">
      <c r="A379" s="101"/>
      <c r="B379" s="9"/>
      <c r="C379" s="9"/>
      <c r="D379" s="9" t="s">
        <v>36</v>
      </c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28">
        <v>0</v>
      </c>
      <c r="Y379" s="28">
        <v>0</v>
      </c>
      <c r="Z379" s="28">
        <v>0</v>
      </c>
      <c r="AA379" s="28"/>
      <c r="AB379" s="28"/>
      <c r="AC379" s="28"/>
      <c r="AD379" s="28"/>
    </row>
    <row r="380" spans="1:30" ht="13.5" customHeight="1" x14ac:dyDescent="0.2">
      <c r="A380" s="101"/>
      <c r="B380" s="9"/>
      <c r="C380" s="9"/>
      <c r="D380" s="9" t="s">
        <v>39</v>
      </c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29">
        <v>0</v>
      </c>
      <c r="Y380" s="29">
        <v>0</v>
      </c>
      <c r="Z380" s="29">
        <v>0</v>
      </c>
      <c r="AA380" s="28"/>
      <c r="AB380" s="28"/>
      <c r="AC380" s="28"/>
      <c r="AD380" s="28"/>
    </row>
    <row r="381" spans="1:30" ht="13.5" customHeight="1" x14ac:dyDescent="0.2">
      <c r="A381" s="101"/>
      <c r="B381" s="9"/>
      <c r="C381" s="9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8">
        <f>SUM(X375:X380)</f>
        <v>0</v>
      </c>
      <c r="Y381" s="28">
        <f>SUM(Y375:Y380)</f>
        <v>0</v>
      </c>
      <c r="Z381" s="28">
        <f>SUM(Z375:Z380)</f>
        <v>0</v>
      </c>
      <c r="AA381" s="28"/>
      <c r="AB381" s="28"/>
      <c r="AC381" s="28"/>
      <c r="AD381" s="28"/>
    </row>
    <row r="382" spans="1:30" ht="13.5" customHeight="1" x14ac:dyDescent="0.2">
      <c r="A382" s="101"/>
      <c r="B382" s="9"/>
      <c r="C382" s="8" t="s">
        <v>41</v>
      </c>
      <c r="D382" s="9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28"/>
      <c r="Y382" s="28"/>
      <c r="Z382" s="28"/>
      <c r="AA382" s="28"/>
      <c r="AB382" s="28"/>
      <c r="AC382" s="28"/>
      <c r="AD382" s="28"/>
    </row>
    <row r="383" spans="1:30" ht="13.5" customHeight="1" x14ac:dyDescent="0.2">
      <c r="A383" s="101"/>
      <c r="B383" s="9"/>
      <c r="C383" s="9"/>
      <c r="D383" s="9" t="s">
        <v>84</v>
      </c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28">
        <v>0</v>
      </c>
      <c r="Y383" s="28">
        <v>0</v>
      </c>
      <c r="Z383" s="28">
        <v>0</v>
      </c>
      <c r="AA383" s="28"/>
      <c r="AB383" s="28"/>
      <c r="AC383" s="28"/>
      <c r="AD383" s="28"/>
    </row>
    <row r="384" spans="1:30" ht="13.5" customHeight="1" x14ac:dyDescent="0.2">
      <c r="A384" s="101"/>
      <c r="B384" s="9"/>
      <c r="C384" s="9"/>
      <c r="D384" s="9" t="s">
        <v>85</v>
      </c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29">
        <v>0</v>
      </c>
      <c r="Y384" s="29">
        <v>0</v>
      </c>
      <c r="Z384" s="29">
        <v>0</v>
      </c>
      <c r="AA384" s="28"/>
      <c r="AB384" s="28"/>
      <c r="AC384" s="28"/>
      <c r="AD384" s="28"/>
    </row>
    <row r="385" spans="1:30" ht="13.5" customHeight="1" x14ac:dyDescent="0.2">
      <c r="A385" s="101"/>
      <c r="B385" s="9"/>
      <c r="C385" s="9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10">
        <f>SUM(X383:X384)</f>
        <v>0</v>
      </c>
      <c r="Y385" s="10">
        <f>SUM(Y383:Y384)</f>
        <v>0</v>
      </c>
      <c r="Z385" s="10">
        <f>SUM(Z383:Z384)</f>
        <v>0</v>
      </c>
      <c r="AA385" s="10"/>
      <c r="AB385" s="10"/>
      <c r="AC385" s="10"/>
      <c r="AD385" s="10"/>
    </row>
    <row r="386" spans="1:30" ht="13.5" customHeight="1" x14ac:dyDescent="0.2">
      <c r="A386" s="101"/>
      <c r="B386" s="9"/>
      <c r="C386" s="8" t="s">
        <v>81</v>
      </c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28"/>
      <c r="Y386" s="28"/>
      <c r="Z386" s="28"/>
      <c r="AA386" s="28"/>
      <c r="AB386" s="28"/>
      <c r="AC386" s="28"/>
      <c r="AD386" s="28"/>
    </row>
    <row r="387" spans="1:30" ht="13.5" customHeight="1" x14ac:dyDescent="0.2">
      <c r="A387" s="101"/>
      <c r="B387" s="9"/>
      <c r="C387" s="9"/>
      <c r="D387" s="9" t="s">
        <v>82</v>
      </c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8">
        <v>0</v>
      </c>
      <c r="Y387" s="28">
        <v>0</v>
      </c>
      <c r="Z387" s="28">
        <v>0</v>
      </c>
      <c r="AA387" s="28"/>
      <c r="AB387" s="28"/>
      <c r="AC387" s="28"/>
      <c r="AD387" s="28"/>
    </row>
    <row r="388" spans="1:30" ht="13.5" customHeight="1" x14ac:dyDescent="0.2">
      <c r="A388" s="101"/>
      <c r="B388" s="9"/>
      <c r="C388" s="9"/>
      <c r="D388" s="9" t="s">
        <v>44</v>
      </c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21">
        <v>0</v>
      </c>
      <c r="Y388" s="21">
        <v>0</v>
      </c>
      <c r="Z388" s="21">
        <v>0</v>
      </c>
      <c r="AA388" s="21"/>
      <c r="AB388" s="21"/>
      <c r="AC388" s="21"/>
      <c r="AD388" s="21"/>
    </row>
    <row r="389" spans="1:30" ht="13.5" customHeight="1" x14ac:dyDescent="0.2">
      <c r="A389" s="101"/>
      <c r="B389" s="9"/>
      <c r="C389" s="9"/>
      <c r="D389" s="9" t="s">
        <v>47</v>
      </c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21">
        <v>0</v>
      </c>
      <c r="Y389" s="21">
        <v>0</v>
      </c>
      <c r="Z389" s="21">
        <v>0</v>
      </c>
      <c r="AA389" s="21"/>
      <c r="AB389" s="21"/>
      <c r="AC389" s="21"/>
      <c r="AD389" s="21"/>
    </row>
    <row r="390" spans="1:30" ht="13.5" customHeight="1" x14ac:dyDescent="0.2">
      <c r="A390" s="101"/>
      <c r="B390" s="9"/>
      <c r="C390" s="9"/>
      <c r="D390" s="9" t="s">
        <v>45</v>
      </c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21">
        <v>0</v>
      </c>
      <c r="Y390" s="21">
        <v>0</v>
      </c>
      <c r="Z390" s="21">
        <v>0</v>
      </c>
      <c r="AA390" s="21"/>
      <c r="AB390" s="21"/>
      <c r="AC390" s="21"/>
      <c r="AD390" s="21"/>
    </row>
    <row r="391" spans="1:30" ht="13.5" customHeight="1" x14ac:dyDescent="0.2">
      <c r="A391" s="101"/>
      <c r="B391" s="9"/>
      <c r="C391" s="9"/>
      <c r="D391" s="9" t="s">
        <v>43</v>
      </c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1">
        <v>0</v>
      </c>
      <c r="Y391" s="21">
        <v>0</v>
      </c>
      <c r="Z391" s="21">
        <v>0</v>
      </c>
      <c r="AA391" s="21"/>
      <c r="AB391" s="21"/>
      <c r="AC391" s="21"/>
      <c r="AD391" s="21"/>
    </row>
    <row r="392" spans="1:30" ht="13.5" customHeight="1" x14ac:dyDescent="0.2">
      <c r="A392" s="101"/>
      <c r="B392" s="9"/>
      <c r="C392" s="9"/>
      <c r="D392" s="9" t="s">
        <v>46</v>
      </c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1">
        <v>0</v>
      </c>
      <c r="Y392" s="21">
        <v>0</v>
      </c>
      <c r="Z392" s="21">
        <v>0</v>
      </c>
      <c r="AA392" s="21"/>
      <c r="AB392" s="21"/>
      <c r="AC392" s="21"/>
      <c r="AD392" s="21"/>
    </row>
    <row r="393" spans="1:30" ht="13.5" customHeight="1" x14ac:dyDescent="0.2">
      <c r="A393" s="101"/>
      <c r="B393" s="9"/>
      <c r="C393" s="9"/>
      <c r="D393" s="9" t="s">
        <v>42</v>
      </c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21">
        <v>0</v>
      </c>
      <c r="Y393" s="21">
        <v>0</v>
      </c>
      <c r="Z393" s="21">
        <v>0</v>
      </c>
      <c r="AA393" s="21"/>
      <c r="AB393" s="21"/>
      <c r="AC393" s="21"/>
      <c r="AD393" s="21"/>
    </row>
    <row r="394" spans="1:30" ht="13.5" customHeight="1" x14ac:dyDescent="0.2">
      <c r="A394" s="101"/>
      <c r="B394" s="9"/>
      <c r="C394" s="9"/>
      <c r="D394" s="9" t="s">
        <v>83</v>
      </c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21">
        <v>0</v>
      </c>
      <c r="Y394" s="21">
        <v>0</v>
      </c>
      <c r="Z394" s="21">
        <v>0</v>
      </c>
      <c r="AA394" s="21"/>
      <c r="AB394" s="21"/>
      <c r="AC394" s="21"/>
      <c r="AD394" s="21"/>
    </row>
    <row r="395" spans="1:30" ht="13.5" customHeight="1" x14ac:dyDescent="0.2">
      <c r="A395" s="101"/>
      <c r="B395" s="9"/>
      <c r="C395" s="9"/>
      <c r="D395" s="9" t="s">
        <v>48</v>
      </c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29">
        <v>0</v>
      </c>
      <c r="Y395" s="29">
        <v>0</v>
      </c>
      <c r="Z395" s="29">
        <v>0</v>
      </c>
      <c r="AA395" s="28"/>
      <c r="AB395" s="28"/>
      <c r="AC395" s="28"/>
      <c r="AD395" s="28"/>
    </row>
    <row r="396" spans="1:30" ht="13.5" customHeight="1" x14ac:dyDescent="0.2">
      <c r="A396" s="101"/>
      <c r="B396" s="9"/>
      <c r="C396" s="9"/>
      <c r="D396" s="24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28">
        <f>SUM(X387:X395)</f>
        <v>0</v>
      </c>
      <c r="Y396" s="28">
        <f>SUM(Y387:Y395)</f>
        <v>0</v>
      </c>
      <c r="Z396" s="28">
        <f>SUM(Z387:Z395)</f>
        <v>0</v>
      </c>
      <c r="AA396" s="28"/>
      <c r="AB396" s="28"/>
      <c r="AC396" s="28"/>
      <c r="AD396" s="28"/>
    </row>
    <row r="397" spans="1:30" ht="13.5" customHeight="1" x14ac:dyDescent="0.2">
      <c r="A397" s="101"/>
      <c r="B397" s="9"/>
      <c r="C397" s="8" t="s">
        <v>49</v>
      </c>
      <c r="D397" s="8"/>
      <c r="E397" s="25"/>
      <c r="F397" s="25"/>
      <c r="G397" s="25"/>
      <c r="H397" s="25"/>
      <c r="I397" s="25"/>
      <c r="J397" s="25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21"/>
      <c r="Y397" s="21"/>
      <c r="Z397" s="21"/>
      <c r="AA397" s="21"/>
      <c r="AB397" s="21"/>
      <c r="AC397" s="21"/>
      <c r="AD397" s="21"/>
    </row>
    <row r="398" spans="1:30" ht="13.5" customHeight="1" x14ac:dyDescent="0.2">
      <c r="A398" s="101"/>
      <c r="B398" s="9"/>
      <c r="D398" s="1" t="s">
        <v>28</v>
      </c>
      <c r="W398" s="27"/>
      <c r="X398" s="27">
        <v>1</v>
      </c>
      <c r="Y398" s="27">
        <v>0</v>
      </c>
      <c r="Z398" s="27">
        <v>0</v>
      </c>
      <c r="AA398" s="21"/>
      <c r="AB398" s="21"/>
      <c r="AC398" s="21"/>
      <c r="AD398" s="21"/>
    </row>
    <row r="399" spans="1:30" ht="13.5" customHeight="1" x14ac:dyDescent="0.2">
      <c r="A399" s="101"/>
      <c r="B399" s="9"/>
      <c r="D399" s="1" t="s">
        <v>29</v>
      </c>
      <c r="W399" s="27"/>
      <c r="X399" s="27">
        <v>0</v>
      </c>
      <c r="Y399" s="27">
        <v>0</v>
      </c>
      <c r="Z399" s="27">
        <v>0</v>
      </c>
      <c r="AA399" s="21"/>
      <c r="AB399" s="21"/>
      <c r="AC399" s="21"/>
      <c r="AD399" s="21"/>
    </row>
    <row r="400" spans="1:30" ht="13.5" customHeight="1" x14ac:dyDescent="0.2">
      <c r="A400" s="101"/>
      <c r="B400" s="9"/>
      <c r="D400" s="1" t="s">
        <v>30</v>
      </c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23">
        <v>12</v>
      </c>
      <c r="Y400" s="23">
        <v>3</v>
      </c>
      <c r="Z400" s="23">
        <v>3</v>
      </c>
      <c r="AA400" s="21"/>
      <c r="AB400" s="21"/>
      <c r="AC400" s="21"/>
      <c r="AD400" s="21"/>
    </row>
    <row r="401" spans="1:30" ht="13.5" customHeight="1" x14ac:dyDescent="0.2">
      <c r="A401" s="101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30">
        <f>SUM(X398:X400)</f>
        <v>13</v>
      </c>
      <c r="Y401" s="30">
        <f>SUM(Y398:Y400)</f>
        <v>3</v>
      </c>
      <c r="Z401" s="30">
        <f>SUM(Z398:Z400)</f>
        <v>3</v>
      </c>
      <c r="AA401" s="30"/>
      <c r="AB401" s="30"/>
      <c r="AC401" s="30"/>
      <c r="AD401" s="30"/>
    </row>
    <row r="402" spans="1:30" ht="13.5" customHeight="1" x14ac:dyDescent="0.2">
      <c r="A402" s="101"/>
      <c r="B402" s="9"/>
      <c r="C402" s="9"/>
      <c r="D402" s="24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</row>
    <row r="403" spans="1:30" ht="13.5" customHeight="1" x14ac:dyDescent="0.2">
      <c r="A403" s="101"/>
      <c r="B403" s="9"/>
      <c r="C403" s="9"/>
      <c r="D403" s="24"/>
      <c r="E403" s="31"/>
      <c r="F403" s="31"/>
      <c r="G403" s="31"/>
      <c r="H403" s="31"/>
      <c r="I403" s="31"/>
      <c r="J403" s="31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</row>
    <row r="404" spans="1:30" ht="13.5" customHeight="1" x14ac:dyDescent="0.2">
      <c r="A404" s="101"/>
      <c r="B404" s="4"/>
      <c r="C404" s="4"/>
      <c r="D404" s="4"/>
      <c r="E404" s="14" t="s">
        <v>3</v>
      </c>
      <c r="F404" s="14" t="s">
        <v>4</v>
      </c>
      <c r="G404" s="14" t="s">
        <v>5</v>
      </c>
      <c r="H404" s="14" t="s">
        <v>6</v>
      </c>
      <c r="I404" s="14" t="s">
        <v>7</v>
      </c>
      <c r="J404" s="14" t="s">
        <v>8</v>
      </c>
      <c r="K404" s="14" t="s">
        <v>9</v>
      </c>
      <c r="L404" s="14" t="s">
        <v>10</v>
      </c>
      <c r="M404" s="14" t="s">
        <v>11</v>
      </c>
      <c r="N404" s="14" t="s">
        <v>12</v>
      </c>
      <c r="O404" s="14" t="s">
        <v>13</v>
      </c>
      <c r="P404" s="14" t="s">
        <v>14</v>
      </c>
      <c r="Q404" s="14" t="s">
        <v>15</v>
      </c>
      <c r="R404" s="14" t="s">
        <v>16</v>
      </c>
      <c r="S404" s="14" t="s">
        <v>17</v>
      </c>
      <c r="T404" s="14" t="s">
        <v>18</v>
      </c>
      <c r="U404" s="14" t="s">
        <v>19</v>
      </c>
      <c r="V404" s="14" t="s">
        <v>20</v>
      </c>
      <c r="W404" s="14" t="s">
        <v>21</v>
      </c>
      <c r="X404" s="14" t="s">
        <v>22</v>
      </c>
      <c r="Y404" s="14" t="s">
        <v>23</v>
      </c>
      <c r="Z404" s="14" t="s">
        <v>94</v>
      </c>
      <c r="AA404" s="31"/>
      <c r="AB404" s="31"/>
      <c r="AC404" s="31"/>
      <c r="AD404" s="31"/>
    </row>
    <row r="405" spans="1:30" ht="13.5" customHeight="1" x14ac:dyDescent="0.2">
      <c r="A405" s="101"/>
      <c r="B405" s="9"/>
      <c r="C405" s="9"/>
      <c r="D405" s="9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</row>
    <row r="406" spans="1:30" ht="13.5" customHeight="1" x14ac:dyDescent="0.2">
      <c r="A406" s="101"/>
      <c r="B406" s="86" t="s">
        <v>50</v>
      </c>
      <c r="C406" s="92"/>
      <c r="D406" s="92"/>
      <c r="E406" s="95"/>
      <c r="F406" s="95"/>
      <c r="G406" s="95"/>
      <c r="H406" s="95"/>
      <c r="I406" s="95"/>
      <c r="J406" s="95"/>
      <c r="K406" s="95"/>
      <c r="L406" s="95"/>
      <c r="M406" s="95"/>
      <c r="N406" s="95"/>
      <c r="O406" s="95"/>
      <c r="P406" s="95"/>
      <c r="Q406" s="95"/>
      <c r="R406" s="95"/>
      <c r="S406" s="95"/>
      <c r="T406" s="95"/>
      <c r="U406" s="95"/>
      <c r="V406" s="95"/>
      <c r="W406" s="95"/>
      <c r="X406" s="95"/>
      <c r="Y406" s="95"/>
      <c r="Z406" s="95"/>
      <c r="AA406" s="95"/>
      <c r="AB406" s="95"/>
      <c r="AC406" s="95"/>
      <c r="AD406" s="95"/>
    </row>
    <row r="407" spans="1:30" ht="13.5" customHeight="1" x14ac:dyDescent="0.2">
      <c r="A407" s="101"/>
      <c r="B407" s="9"/>
      <c r="C407" s="9"/>
      <c r="D407" s="9" t="s">
        <v>86</v>
      </c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8">
        <f>X423</f>
        <v>506</v>
      </c>
      <c r="Y407" s="18">
        <f>Y423</f>
        <v>570</v>
      </c>
      <c r="Z407" s="18">
        <f>Z423</f>
        <v>585</v>
      </c>
      <c r="AA407" s="18"/>
      <c r="AB407" s="18"/>
      <c r="AC407" s="18"/>
      <c r="AD407" s="18"/>
    </row>
    <row r="408" spans="1:30" ht="13.5" customHeight="1" x14ac:dyDescent="0.2">
      <c r="A408" s="101"/>
      <c r="B408" s="9"/>
      <c r="C408" s="9"/>
      <c r="D408" s="9" t="s">
        <v>88</v>
      </c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32">
        <f>X437</f>
        <v>99</v>
      </c>
      <c r="Y408" s="32">
        <f>Y437</f>
        <v>91</v>
      </c>
      <c r="Z408" s="32">
        <f>Z437</f>
        <v>88</v>
      </c>
      <c r="AA408" s="18"/>
      <c r="AB408" s="18"/>
      <c r="AC408" s="18"/>
      <c r="AD408" s="18"/>
    </row>
    <row r="409" spans="1:30" ht="13.5" customHeight="1" x14ac:dyDescent="0.2">
      <c r="A409" s="101"/>
      <c r="B409" s="9"/>
      <c r="C409" s="9"/>
      <c r="D409" s="24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8">
        <f>SUM(X407:X408)</f>
        <v>605</v>
      </c>
      <c r="Y409" s="18">
        <f>SUM(Y407:Y408)</f>
        <v>661</v>
      </c>
      <c r="Z409" s="18">
        <f>SUM(Z407:Z408)</f>
        <v>673</v>
      </c>
      <c r="AA409" s="18"/>
      <c r="AB409" s="18"/>
      <c r="AC409" s="18"/>
      <c r="AD409" s="18"/>
    </row>
    <row r="410" spans="1:30" ht="13.5" customHeight="1" x14ac:dyDescent="0.2">
      <c r="A410" s="101"/>
      <c r="B410" s="9"/>
      <c r="C410" s="8" t="s">
        <v>51</v>
      </c>
      <c r="D410" s="8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10"/>
      <c r="Y410" s="10"/>
      <c r="Z410" s="10"/>
      <c r="AA410" s="10"/>
      <c r="AB410" s="10"/>
      <c r="AC410" s="10"/>
      <c r="AD410" s="10"/>
    </row>
    <row r="411" spans="1:30" ht="13.5" customHeight="1" x14ac:dyDescent="0.2">
      <c r="A411" s="101"/>
      <c r="B411" s="9"/>
      <c r="C411" s="9"/>
      <c r="D411" s="1" t="s">
        <v>52</v>
      </c>
      <c r="U411" s="18"/>
      <c r="V411" s="18"/>
      <c r="W411" s="18"/>
      <c r="X411" s="18">
        <v>1</v>
      </c>
      <c r="Y411" s="18">
        <v>0</v>
      </c>
      <c r="Z411" s="18">
        <v>0</v>
      </c>
      <c r="AA411" s="18"/>
      <c r="AB411" s="18"/>
      <c r="AC411" s="18"/>
      <c r="AD411" s="18"/>
    </row>
    <row r="412" spans="1:30" ht="13.5" customHeight="1" x14ac:dyDescent="0.2">
      <c r="A412" s="101"/>
      <c r="B412" s="9"/>
      <c r="C412" s="9"/>
      <c r="D412" s="20" t="s">
        <v>53</v>
      </c>
      <c r="U412" s="18"/>
      <c r="V412" s="18"/>
      <c r="W412" s="18"/>
      <c r="X412" s="18">
        <v>143</v>
      </c>
      <c r="Y412" s="18">
        <v>211</v>
      </c>
      <c r="Z412" s="18">
        <v>213</v>
      </c>
      <c r="AA412" s="18"/>
      <c r="AB412" s="18"/>
      <c r="AC412" s="18"/>
      <c r="AD412" s="18"/>
    </row>
    <row r="413" spans="1:30" ht="13.5" customHeight="1" x14ac:dyDescent="0.2">
      <c r="A413" s="101"/>
      <c r="B413" s="9"/>
      <c r="C413" s="9"/>
      <c r="D413" s="1" t="s">
        <v>54</v>
      </c>
      <c r="U413" s="18"/>
      <c r="V413" s="18"/>
      <c r="W413" s="18"/>
      <c r="X413" s="18">
        <v>31</v>
      </c>
      <c r="Y413" s="18">
        <v>48</v>
      </c>
      <c r="Z413" s="18">
        <v>45</v>
      </c>
      <c r="AA413" s="18"/>
      <c r="AB413" s="18"/>
      <c r="AC413" s="18"/>
      <c r="AD413" s="18"/>
    </row>
    <row r="414" spans="1:30" ht="13.5" customHeight="1" x14ac:dyDescent="0.2">
      <c r="A414" s="101"/>
      <c r="B414" s="9"/>
      <c r="C414" s="9"/>
      <c r="D414" s="1" t="s">
        <v>55</v>
      </c>
      <c r="U414" s="18"/>
      <c r="V414" s="18"/>
      <c r="W414" s="18"/>
      <c r="X414" s="18">
        <v>6</v>
      </c>
      <c r="Y414" s="18">
        <v>16</v>
      </c>
      <c r="Z414" s="18">
        <v>30</v>
      </c>
      <c r="AA414" s="18"/>
      <c r="AB414" s="18"/>
      <c r="AC414" s="18"/>
      <c r="AD414" s="18"/>
    </row>
    <row r="415" spans="1:30" ht="13.5" customHeight="1" x14ac:dyDescent="0.2">
      <c r="A415" s="101"/>
      <c r="B415" s="9"/>
      <c r="C415" s="9"/>
      <c r="D415" s="1" t="s">
        <v>89</v>
      </c>
      <c r="U415" s="18"/>
      <c r="V415" s="18"/>
      <c r="W415" s="18"/>
      <c r="X415" s="18">
        <v>32</v>
      </c>
      <c r="Y415" s="18">
        <v>32</v>
      </c>
      <c r="Z415" s="18">
        <v>32</v>
      </c>
      <c r="AA415" s="18"/>
      <c r="AB415" s="18"/>
      <c r="AC415" s="18"/>
      <c r="AD415" s="18"/>
    </row>
    <row r="416" spans="1:30" ht="13.5" customHeight="1" x14ac:dyDescent="0.2">
      <c r="A416" s="101"/>
      <c r="B416" s="9"/>
      <c r="C416" s="9"/>
      <c r="D416" s="1" t="s">
        <v>56</v>
      </c>
      <c r="U416" s="18"/>
      <c r="V416" s="18"/>
      <c r="W416" s="18"/>
      <c r="X416" s="18">
        <v>36</v>
      </c>
      <c r="Y416" s="18">
        <v>36</v>
      </c>
      <c r="Z416" s="18">
        <v>24</v>
      </c>
      <c r="AA416" s="18"/>
      <c r="AB416" s="18"/>
      <c r="AC416" s="18"/>
      <c r="AD416" s="18"/>
    </row>
    <row r="417" spans="1:30" ht="13.5" customHeight="1" x14ac:dyDescent="0.2">
      <c r="A417" s="101"/>
      <c r="B417" s="9"/>
      <c r="C417" s="9"/>
      <c r="D417" s="1" t="s">
        <v>57</v>
      </c>
      <c r="U417" s="18"/>
      <c r="V417" s="18"/>
      <c r="W417" s="18"/>
      <c r="X417" s="18">
        <v>0</v>
      </c>
      <c r="Y417" s="18">
        <v>0</v>
      </c>
      <c r="Z417" s="18">
        <v>0</v>
      </c>
      <c r="AA417" s="18"/>
      <c r="AB417" s="18"/>
      <c r="AC417" s="18"/>
      <c r="AD417" s="18"/>
    </row>
    <row r="418" spans="1:30" ht="13.5" customHeight="1" x14ac:dyDescent="0.2">
      <c r="A418" s="101"/>
      <c r="B418" s="9"/>
      <c r="C418" s="9"/>
      <c r="D418" s="1" t="s">
        <v>58</v>
      </c>
      <c r="U418" s="18"/>
      <c r="V418" s="18"/>
      <c r="W418" s="18"/>
      <c r="X418" s="18">
        <v>0</v>
      </c>
      <c r="Y418" s="18">
        <v>0</v>
      </c>
      <c r="Z418" s="18">
        <v>0</v>
      </c>
      <c r="AA418" s="18"/>
      <c r="AB418" s="18"/>
      <c r="AC418" s="18"/>
      <c r="AD418" s="18"/>
    </row>
    <row r="419" spans="1:30" ht="13.5" customHeight="1" x14ac:dyDescent="0.2">
      <c r="A419" s="101"/>
      <c r="B419" s="9"/>
      <c r="C419" s="9"/>
      <c r="D419" s="1" t="s">
        <v>59</v>
      </c>
      <c r="U419" s="18"/>
      <c r="V419" s="18"/>
      <c r="W419" s="18"/>
      <c r="X419" s="18">
        <v>0</v>
      </c>
      <c r="Y419" s="18">
        <v>0</v>
      </c>
      <c r="Z419" s="18">
        <v>0</v>
      </c>
      <c r="AA419" s="18"/>
      <c r="AB419" s="18"/>
      <c r="AC419" s="18"/>
      <c r="AD419" s="18"/>
    </row>
    <row r="420" spans="1:30" ht="13.5" customHeight="1" x14ac:dyDescent="0.2">
      <c r="A420" s="101"/>
      <c r="B420" s="9"/>
      <c r="C420" s="9"/>
      <c r="D420" s="1" t="s">
        <v>60</v>
      </c>
      <c r="U420" s="18"/>
      <c r="V420" s="18"/>
      <c r="W420" s="18"/>
      <c r="X420" s="18">
        <v>257</v>
      </c>
      <c r="Y420" s="18">
        <v>227</v>
      </c>
      <c r="Z420" s="18">
        <v>241</v>
      </c>
      <c r="AA420" s="18"/>
      <c r="AB420" s="18"/>
      <c r="AC420" s="18"/>
      <c r="AD420" s="18"/>
    </row>
    <row r="421" spans="1:30" ht="13.5" customHeight="1" x14ac:dyDescent="0.2">
      <c r="A421" s="101"/>
      <c r="B421" s="9"/>
      <c r="C421" s="9"/>
      <c r="D421" s="1" t="s">
        <v>61</v>
      </c>
      <c r="U421" s="18"/>
      <c r="V421" s="18"/>
      <c r="W421" s="18"/>
      <c r="X421" s="18">
        <v>0</v>
      </c>
      <c r="Y421" s="18">
        <v>0</v>
      </c>
      <c r="Z421" s="18">
        <v>0</v>
      </c>
      <c r="AA421" s="18"/>
      <c r="AB421" s="18"/>
      <c r="AC421" s="18"/>
      <c r="AD421" s="18"/>
    </row>
    <row r="422" spans="1:30" ht="13.5" customHeight="1" x14ac:dyDescent="0.2">
      <c r="A422" s="101"/>
      <c r="B422" s="9"/>
      <c r="C422" s="9"/>
      <c r="D422" s="1" t="s">
        <v>62</v>
      </c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32">
        <v>0</v>
      </c>
      <c r="Y422" s="32">
        <v>0</v>
      </c>
      <c r="Z422" s="32">
        <v>0</v>
      </c>
      <c r="AA422" s="18"/>
      <c r="AB422" s="18"/>
      <c r="AC422" s="18"/>
      <c r="AD422" s="18"/>
    </row>
    <row r="423" spans="1:30" ht="13.5" customHeight="1" x14ac:dyDescent="0.2">
      <c r="A423" s="101"/>
      <c r="B423" s="9"/>
      <c r="C423" s="9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18">
        <f>SUM(X411:X422)</f>
        <v>506</v>
      </c>
      <c r="Y423" s="18">
        <f>SUM(Y411:Y422)</f>
        <v>570</v>
      </c>
      <c r="Z423" s="18">
        <f>SUM(Z411:Z422)</f>
        <v>585</v>
      </c>
      <c r="AA423" s="18"/>
      <c r="AB423" s="18"/>
      <c r="AC423" s="18"/>
      <c r="AD423" s="18"/>
    </row>
    <row r="424" spans="1:30" ht="13.5" customHeight="1" x14ac:dyDescent="0.2">
      <c r="A424" s="101"/>
      <c r="B424" s="9"/>
      <c r="C424" s="8" t="s">
        <v>63</v>
      </c>
      <c r="D424" s="8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0"/>
      <c r="Y424" s="10"/>
      <c r="Z424" s="10"/>
      <c r="AA424" s="10"/>
      <c r="AB424" s="10"/>
      <c r="AC424" s="10"/>
      <c r="AD424" s="10"/>
    </row>
    <row r="425" spans="1:30" ht="13.5" customHeight="1" x14ac:dyDescent="0.2">
      <c r="A425" s="101"/>
      <c r="B425" s="9"/>
      <c r="C425" s="9"/>
      <c r="D425" s="1" t="s">
        <v>52</v>
      </c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18">
        <v>0</v>
      </c>
      <c r="Y425" s="18">
        <v>0</v>
      </c>
      <c r="Z425" s="18">
        <v>0</v>
      </c>
      <c r="AA425" s="18"/>
      <c r="AB425" s="18"/>
      <c r="AC425" s="18"/>
      <c r="AD425" s="18"/>
    </row>
    <row r="426" spans="1:30" ht="13.5" customHeight="1" x14ac:dyDescent="0.2">
      <c r="A426" s="101"/>
      <c r="B426" s="9"/>
      <c r="C426" s="9"/>
      <c r="D426" s="20" t="s">
        <v>53</v>
      </c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8">
        <v>2</v>
      </c>
      <c r="Y426" s="18">
        <v>9</v>
      </c>
      <c r="Z426" s="18">
        <v>10</v>
      </c>
      <c r="AA426" s="18"/>
      <c r="AB426" s="18"/>
      <c r="AC426" s="18"/>
      <c r="AD426" s="18"/>
    </row>
    <row r="427" spans="1:30" ht="13.5" customHeight="1" x14ac:dyDescent="0.2">
      <c r="A427" s="101"/>
      <c r="B427" s="9"/>
      <c r="C427" s="9"/>
      <c r="D427" s="1" t="s">
        <v>54</v>
      </c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18">
        <v>0</v>
      </c>
      <c r="Y427" s="18">
        <v>1</v>
      </c>
      <c r="Z427" s="18">
        <v>5</v>
      </c>
      <c r="AA427" s="18"/>
      <c r="AB427" s="18"/>
      <c r="AC427" s="18"/>
      <c r="AD427" s="18"/>
    </row>
    <row r="428" spans="1:30" ht="13.5" customHeight="1" x14ac:dyDescent="0.2">
      <c r="A428" s="101"/>
      <c r="B428" s="9"/>
      <c r="C428" s="9"/>
      <c r="D428" s="1" t="s">
        <v>55</v>
      </c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8">
        <v>17</v>
      </c>
      <c r="Y428" s="30">
        <v>4</v>
      </c>
      <c r="Z428" s="30">
        <v>1</v>
      </c>
      <c r="AA428" s="30"/>
      <c r="AB428" s="30"/>
      <c r="AC428" s="30"/>
      <c r="AD428" s="30"/>
    </row>
    <row r="429" spans="1:30" ht="13.5" customHeight="1" x14ac:dyDescent="0.2">
      <c r="A429" s="101"/>
      <c r="B429" s="9"/>
      <c r="C429" s="9"/>
      <c r="D429" s="1" t="s">
        <v>89</v>
      </c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18">
        <v>7</v>
      </c>
      <c r="Y429" s="30">
        <v>5</v>
      </c>
      <c r="Z429" s="30">
        <v>2</v>
      </c>
      <c r="AA429" s="30"/>
      <c r="AB429" s="30"/>
      <c r="AC429" s="30"/>
      <c r="AD429" s="30"/>
    </row>
    <row r="430" spans="1:30" ht="13.5" customHeight="1" x14ac:dyDescent="0.2">
      <c r="A430" s="101"/>
      <c r="B430" s="9"/>
      <c r="C430" s="9"/>
      <c r="D430" s="1" t="s">
        <v>56</v>
      </c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8">
        <v>4</v>
      </c>
      <c r="Y430" s="30">
        <v>3</v>
      </c>
      <c r="Z430" s="30">
        <v>1</v>
      </c>
      <c r="AA430" s="30"/>
      <c r="AB430" s="30"/>
      <c r="AC430" s="30"/>
      <c r="AD430" s="30"/>
    </row>
    <row r="431" spans="1:30" ht="13.5" customHeight="1" x14ac:dyDescent="0.2">
      <c r="A431" s="101"/>
      <c r="B431" s="9"/>
      <c r="C431" s="9"/>
      <c r="D431" s="1" t="s">
        <v>57</v>
      </c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18">
        <v>0</v>
      </c>
      <c r="Y431" s="30">
        <v>0</v>
      </c>
      <c r="Z431" s="30">
        <v>0</v>
      </c>
      <c r="AA431" s="30"/>
      <c r="AB431" s="30"/>
      <c r="AC431" s="30"/>
      <c r="AD431" s="30"/>
    </row>
    <row r="432" spans="1:30" ht="13.5" customHeight="1" x14ac:dyDescent="0.2">
      <c r="A432" s="101"/>
      <c r="B432" s="9"/>
      <c r="C432" s="9"/>
      <c r="D432" s="1" t="s">
        <v>58</v>
      </c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8">
        <v>5</v>
      </c>
      <c r="Y432" s="30">
        <v>0</v>
      </c>
      <c r="Z432" s="30">
        <v>0</v>
      </c>
      <c r="AA432" s="30"/>
      <c r="AB432" s="30"/>
      <c r="AC432" s="30"/>
      <c r="AD432" s="30"/>
    </row>
    <row r="433" spans="1:30" ht="13.5" customHeight="1" x14ac:dyDescent="0.2">
      <c r="A433" s="101"/>
      <c r="B433" s="9"/>
      <c r="C433" s="9"/>
      <c r="D433" s="1" t="s">
        <v>59</v>
      </c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18">
        <v>0</v>
      </c>
      <c r="Y433" s="30">
        <v>0</v>
      </c>
      <c r="Z433" s="30">
        <v>0</v>
      </c>
      <c r="AA433" s="30"/>
      <c r="AB433" s="30"/>
      <c r="AC433" s="30"/>
      <c r="AD433" s="30"/>
    </row>
    <row r="434" spans="1:30" ht="13.5" customHeight="1" x14ac:dyDescent="0.2">
      <c r="A434" s="101"/>
      <c r="B434" s="9"/>
      <c r="C434" s="9"/>
      <c r="D434" s="1" t="s">
        <v>60</v>
      </c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8">
        <v>64</v>
      </c>
      <c r="Y434" s="18">
        <v>69</v>
      </c>
      <c r="Z434" s="18">
        <v>65</v>
      </c>
      <c r="AA434" s="18"/>
      <c r="AB434" s="18"/>
      <c r="AC434" s="18"/>
      <c r="AD434" s="18"/>
    </row>
    <row r="435" spans="1:30" ht="13.5" customHeight="1" x14ac:dyDescent="0.2">
      <c r="A435" s="101"/>
      <c r="B435" s="9"/>
      <c r="C435" s="9"/>
      <c r="D435" s="1" t="s">
        <v>61</v>
      </c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18">
        <v>0</v>
      </c>
      <c r="Y435" s="18">
        <v>0</v>
      </c>
      <c r="Z435" s="18">
        <v>4</v>
      </c>
      <c r="AA435" s="18"/>
      <c r="AB435" s="18"/>
      <c r="AC435" s="18"/>
      <c r="AD435" s="18"/>
    </row>
    <row r="436" spans="1:30" ht="13.5" customHeight="1" x14ac:dyDescent="0.2">
      <c r="A436" s="101"/>
      <c r="B436" s="9"/>
      <c r="C436" s="9"/>
      <c r="D436" s="1" t="s">
        <v>62</v>
      </c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32">
        <v>0</v>
      </c>
      <c r="Y436" s="32">
        <v>0</v>
      </c>
      <c r="Z436" s="32">
        <v>0</v>
      </c>
      <c r="AA436" s="18"/>
      <c r="AB436" s="18"/>
      <c r="AC436" s="18"/>
      <c r="AD436" s="18"/>
    </row>
    <row r="437" spans="1:30" ht="13.5" customHeight="1" x14ac:dyDescent="0.2">
      <c r="A437" s="101"/>
      <c r="B437" s="9"/>
      <c r="C437" s="9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18">
        <f>SUM(X425:X436)</f>
        <v>99</v>
      </c>
      <c r="Y437" s="18">
        <f>SUM(Y425:Y436)</f>
        <v>91</v>
      </c>
      <c r="Z437" s="18">
        <f>SUM(Z425:Z436)</f>
        <v>88</v>
      </c>
      <c r="AA437" s="18"/>
      <c r="AB437" s="18"/>
      <c r="AC437" s="18"/>
      <c r="AD437" s="18"/>
    </row>
    <row r="438" spans="1:30" ht="13.5" customHeight="1" x14ac:dyDescent="0.2">
      <c r="A438" s="101"/>
      <c r="B438" s="9"/>
      <c r="C438" s="9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18"/>
      <c r="Y438" s="18"/>
      <c r="Z438" s="18"/>
      <c r="AA438" s="18"/>
      <c r="AB438" s="18"/>
      <c r="AC438" s="18"/>
      <c r="AD438" s="18"/>
    </row>
    <row r="439" spans="1:30" ht="13.5" customHeight="1" x14ac:dyDescent="0.2">
      <c r="A439" s="101"/>
      <c r="B439" s="86" t="s">
        <v>64</v>
      </c>
      <c r="C439" s="92"/>
      <c r="D439" s="92"/>
      <c r="E439" s="95"/>
      <c r="F439" s="95"/>
      <c r="G439" s="95"/>
      <c r="H439" s="95"/>
      <c r="I439" s="95"/>
      <c r="J439" s="95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Y439" s="95"/>
      <c r="Z439" s="95"/>
      <c r="AA439" s="95"/>
      <c r="AB439" s="95"/>
      <c r="AC439" s="95"/>
      <c r="AD439" s="95"/>
    </row>
    <row r="440" spans="1:30" ht="13.5" customHeight="1" x14ac:dyDescent="0.2">
      <c r="A440" s="101"/>
      <c r="D440" s="1" t="s">
        <v>65</v>
      </c>
      <c r="X440" s="26">
        <v>0</v>
      </c>
      <c r="Y440" s="26">
        <v>1</v>
      </c>
      <c r="Z440" s="26">
        <v>1</v>
      </c>
      <c r="AA440" s="10"/>
      <c r="AB440" s="10"/>
      <c r="AC440" s="10"/>
      <c r="AD440" s="10"/>
    </row>
    <row r="441" spans="1:30" ht="13.5" customHeight="1" x14ac:dyDescent="0.2">
      <c r="A441" s="101"/>
      <c r="D441" s="1" t="s">
        <v>29</v>
      </c>
      <c r="X441" s="26">
        <v>8</v>
      </c>
      <c r="Y441" s="26">
        <v>8</v>
      </c>
      <c r="Z441" s="26">
        <v>5</v>
      </c>
      <c r="AA441" s="10"/>
      <c r="AB441" s="10"/>
      <c r="AC441" s="10"/>
      <c r="AD441" s="10"/>
    </row>
    <row r="442" spans="1:30" ht="13.5" customHeight="1" x14ac:dyDescent="0.2">
      <c r="A442" s="101"/>
      <c r="D442" s="1" t="s">
        <v>66</v>
      </c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>
        <v>0</v>
      </c>
      <c r="Y442" s="23">
        <v>0</v>
      </c>
      <c r="Z442" s="23">
        <v>0</v>
      </c>
      <c r="AA442" s="21"/>
      <c r="AB442" s="21"/>
      <c r="AC442" s="21"/>
      <c r="AD442" s="21"/>
    </row>
    <row r="443" spans="1:30" ht="13.5" customHeight="1" x14ac:dyDescent="0.2">
      <c r="A443" s="101"/>
      <c r="B443" s="9"/>
      <c r="C443" s="9"/>
      <c r="D443" s="9"/>
      <c r="E443" s="33"/>
      <c r="F443" s="33"/>
      <c r="G443" s="33"/>
      <c r="H443" s="33"/>
      <c r="I443" s="33"/>
      <c r="J443" s="33"/>
      <c r="K443" s="10"/>
      <c r="L443" s="10"/>
      <c r="M443" s="10"/>
      <c r="N443" s="10"/>
      <c r="O443" s="18"/>
      <c r="P443" s="18">
        <v>2</v>
      </c>
      <c r="Q443" s="18">
        <v>9</v>
      </c>
      <c r="R443" s="18">
        <v>8</v>
      </c>
      <c r="S443" s="18">
        <v>8</v>
      </c>
      <c r="T443" s="18">
        <v>6</v>
      </c>
      <c r="U443" s="18">
        <v>7</v>
      </c>
      <c r="V443" s="18">
        <v>8</v>
      </c>
      <c r="W443" s="18">
        <v>11</v>
      </c>
      <c r="X443" s="26">
        <f>SUM(X440:X442)</f>
        <v>8</v>
      </c>
      <c r="Y443" s="26">
        <f>SUM(Y440:Y442)</f>
        <v>9</v>
      </c>
      <c r="Z443" s="26">
        <f>SUM(Z440:Z442)</f>
        <v>6</v>
      </c>
      <c r="AA443" s="10"/>
      <c r="AB443" s="10"/>
      <c r="AC443" s="10"/>
      <c r="AD443" s="10"/>
    </row>
    <row r="444" spans="1:30" ht="13.5" customHeight="1" x14ac:dyDescent="0.2">
      <c r="AA444" s="10"/>
      <c r="AB444" s="10"/>
      <c r="AC444" s="10"/>
      <c r="AD444" s="10"/>
    </row>
    <row r="445" spans="1:30" ht="13.5" customHeight="1" x14ac:dyDescent="0.2">
      <c r="AA445" s="10"/>
      <c r="AB445" s="10"/>
      <c r="AC445" s="10"/>
      <c r="AD445" s="10"/>
    </row>
    <row r="446" spans="1:30" ht="13.5" customHeight="1" x14ac:dyDescent="0.2">
      <c r="AA446" s="10"/>
      <c r="AB446" s="10"/>
      <c r="AC446" s="10"/>
      <c r="AD446" s="10"/>
    </row>
    <row r="447" spans="1:30" ht="13.5" customHeight="1" x14ac:dyDescent="0.2">
      <c r="AA447" s="10"/>
      <c r="AB447" s="10"/>
      <c r="AC447" s="10"/>
      <c r="AD447" s="10"/>
    </row>
  </sheetData>
  <mergeCells count="2">
    <mergeCell ref="A2:AE2"/>
    <mergeCell ref="B120:D120"/>
  </mergeCells>
  <hyperlinks>
    <hyperlink ref="B120:D120" r:id="rId1" display="Source: IPEDS HR, Human Resources Survey"/>
  </hyperlinks>
  <printOptions horizontalCentered="1"/>
  <pageMargins left="0.7" right="0.45" top="0.5" bottom="0.25" header="0.5" footer="0.5"/>
  <pageSetup scale="79" orientation="portrait" r:id="rId2"/>
  <headerFooter alignWithMargins="0"/>
  <rowBreaks count="1" manualBreakCount="1">
    <brk id="70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118"/>
  <sheetViews>
    <sheetView zoomScaleNormal="100" workbookViewId="0"/>
  </sheetViews>
  <sheetFormatPr defaultRowHeight="13.5" customHeight="1" x14ac:dyDescent="0.2"/>
  <cols>
    <col min="1" max="3" width="2.7109375" style="1" customWidth="1"/>
    <col min="4" max="4" width="37.7109375" style="1" customWidth="1"/>
    <col min="5" max="24" width="8.7109375" style="26" hidden="1" customWidth="1"/>
    <col min="25" max="30" width="8.7109375" style="26" customWidth="1"/>
    <col min="31" max="31" width="2.7109375" style="1" customWidth="1"/>
    <col min="32" max="16384" width="9.140625" style="1"/>
  </cols>
  <sheetData>
    <row r="2" spans="1:35" ht="15" customHeight="1" x14ac:dyDescent="0.25">
      <c r="A2" s="103" t="s">
        <v>0</v>
      </c>
      <c r="B2" s="104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6"/>
    </row>
    <row r="3" spans="1:35" ht="13.5" customHeight="1" x14ac:dyDescent="0.2">
      <c r="A3" s="3"/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6"/>
    </row>
    <row r="4" spans="1:35" ht="15" customHeight="1" x14ac:dyDescent="0.25">
      <c r="A4" s="3"/>
      <c r="B4" s="7" t="s">
        <v>90</v>
      </c>
      <c r="C4" s="8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6"/>
    </row>
    <row r="5" spans="1:35" ht="15" customHeight="1" x14ac:dyDescent="0.25">
      <c r="A5" s="3"/>
      <c r="B5" s="7" t="s">
        <v>69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6"/>
    </row>
    <row r="6" spans="1:35" ht="13.5" customHeight="1" thickBot="1" x14ac:dyDescent="0.25">
      <c r="A6" s="3"/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6"/>
    </row>
    <row r="7" spans="1:35" ht="13.5" customHeight="1" thickTop="1" x14ac:dyDescent="0.2">
      <c r="A7" s="3"/>
      <c r="B7" s="13"/>
      <c r="C7" s="4"/>
      <c r="D7" s="4"/>
      <c r="E7" s="14" t="s">
        <v>3</v>
      </c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  <c r="K7" s="14" t="s">
        <v>9</v>
      </c>
      <c r="L7" s="14" t="s">
        <v>10</v>
      </c>
      <c r="M7" s="14" t="s">
        <v>11</v>
      </c>
      <c r="N7" s="14" t="s">
        <v>12</v>
      </c>
      <c r="O7" s="14" t="s">
        <v>13</v>
      </c>
      <c r="P7" s="14" t="s">
        <v>14</v>
      </c>
      <c r="Q7" s="14" t="s">
        <v>15</v>
      </c>
      <c r="R7" s="14" t="s">
        <v>16</v>
      </c>
      <c r="S7" s="14" t="s">
        <v>17</v>
      </c>
      <c r="T7" s="14" t="s">
        <v>18</v>
      </c>
      <c r="U7" s="14" t="s">
        <v>19</v>
      </c>
      <c r="V7" s="14" t="s">
        <v>20</v>
      </c>
      <c r="W7" s="14" t="s">
        <v>21</v>
      </c>
      <c r="X7" s="14" t="s">
        <v>22</v>
      </c>
      <c r="Y7" s="14" t="s">
        <v>23</v>
      </c>
      <c r="Z7" s="14" t="s">
        <v>94</v>
      </c>
      <c r="AA7" s="14" t="s">
        <v>96</v>
      </c>
      <c r="AB7" s="14" t="s">
        <v>97</v>
      </c>
      <c r="AC7" s="14" t="s">
        <v>98</v>
      </c>
      <c r="AD7" s="14" t="s">
        <v>99</v>
      </c>
      <c r="AE7" s="6"/>
    </row>
    <row r="8" spans="1:35" ht="13.5" customHeight="1" x14ac:dyDescent="0.2">
      <c r="A8" s="3"/>
      <c r="B8" s="9"/>
      <c r="C8" s="9"/>
      <c r="D8" s="9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6"/>
    </row>
    <row r="9" spans="1:35" ht="13.5" customHeight="1" x14ac:dyDescent="0.2">
      <c r="A9" s="3"/>
      <c r="B9" s="36" t="s">
        <v>24</v>
      </c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6"/>
    </row>
    <row r="10" spans="1:35" s="20" customFormat="1" ht="13.5" customHeight="1" x14ac:dyDescent="0.2">
      <c r="A10" s="16"/>
      <c r="B10" s="17"/>
      <c r="C10" s="17"/>
      <c r="D10" s="17"/>
      <c r="E10" s="18">
        <f t="shared" ref="E10:X10" si="0">E15+E111</f>
        <v>2744</v>
      </c>
      <c r="F10" s="18">
        <f t="shared" si="0"/>
        <v>2831</v>
      </c>
      <c r="G10" s="18">
        <f t="shared" si="0"/>
        <v>2947</v>
      </c>
      <c r="H10" s="18">
        <f t="shared" si="0"/>
        <v>3093</v>
      </c>
      <c r="I10" s="18">
        <f t="shared" si="0"/>
        <v>3170</v>
      </c>
      <c r="J10" s="18">
        <f t="shared" si="0"/>
        <v>3247</v>
      </c>
      <c r="K10" s="18">
        <f t="shared" si="0"/>
        <v>3278</v>
      </c>
      <c r="L10" s="18">
        <f t="shared" si="0"/>
        <v>3348</v>
      </c>
      <c r="M10" s="18">
        <f t="shared" si="0"/>
        <v>3506</v>
      </c>
      <c r="N10" s="18">
        <f t="shared" si="0"/>
        <v>4131</v>
      </c>
      <c r="O10" s="18">
        <f t="shared" si="0"/>
        <v>3990</v>
      </c>
      <c r="P10" s="18">
        <f t="shared" si="0"/>
        <v>4015</v>
      </c>
      <c r="Q10" s="18">
        <f t="shared" si="0"/>
        <v>4081</v>
      </c>
      <c r="R10" s="18">
        <f t="shared" si="0"/>
        <v>3952</v>
      </c>
      <c r="S10" s="18">
        <f t="shared" si="0"/>
        <v>3921</v>
      </c>
      <c r="T10" s="18">
        <f t="shared" si="0"/>
        <v>3972</v>
      </c>
      <c r="U10" s="18">
        <f t="shared" si="0"/>
        <v>3941</v>
      </c>
      <c r="V10" s="18">
        <f t="shared" si="0"/>
        <v>4018</v>
      </c>
      <c r="W10" s="18">
        <f t="shared" si="0"/>
        <v>3972</v>
      </c>
      <c r="X10" s="18">
        <f t="shared" si="0"/>
        <v>3968</v>
      </c>
      <c r="Y10" s="18">
        <f>Y15+Y111</f>
        <v>3986</v>
      </c>
      <c r="Z10" s="18">
        <f t="shared" ref="Z10" si="1">Z15+Z111</f>
        <v>3900</v>
      </c>
      <c r="AA10" s="18">
        <f t="shared" ref="AA10:AB10" si="2">AA15+AA111</f>
        <v>3883</v>
      </c>
      <c r="AB10" s="18">
        <f t="shared" si="2"/>
        <v>4017</v>
      </c>
      <c r="AC10" s="18">
        <f t="shared" ref="AC10:AD10" si="3">AC15+AC111</f>
        <v>3850</v>
      </c>
      <c r="AD10" s="18">
        <f t="shared" si="3"/>
        <v>3662</v>
      </c>
      <c r="AE10" s="19"/>
      <c r="AF10" s="1"/>
      <c r="AG10" s="1"/>
      <c r="AH10" s="1"/>
    </row>
    <row r="11" spans="1:35" ht="13.5" customHeight="1" x14ac:dyDescent="0.2">
      <c r="A11" s="3"/>
      <c r="B11" s="9"/>
      <c r="C11" s="9"/>
      <c r="D11" s="9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6"/>
    </row>
    <row r="12" spans="1:35" ht="13.5" customHeight="1" x14ac:dyDescent="0.2">
      <c r="A12" s="3"/>
      <c r="B12" s="36" t="s">
        <v>25</v>
      </c>
      <c r="C12" s="39"/>
      <c r="D12" s="39"/>
      <c r="E12" s="40"/>
      <c r="F12" s="40"/>
      <c r="G12" s="40"/>
      <c r="H12" s="40"/>
      <c r="I12" s="40"/>
      <c r="J12" s="40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6"/>
    </row>
    <row r="13" spans="1:35" ht="13.5" customHeight="1" x14ac:dyDescent="0.2">
      <c r="A13" s="3"/>
      <c r="B13" s="9"/>
      <c r="C13" s="9"/>
      <c r="D13" s="9" t="s">
        <v>86</v>
      </c>
      <c r="E13" s="10">
        <v>1811</v>
      </c>
      <c r="F13" s="10">
        <v>1858</v>
      </c>
      <c r="G13" s="10">
        <v>1909</v>
      </c>
      <c r="H13" s="10">
        <v>1926</v>
      </c>
      <c r="I13" s="10">
        <v>1970</v>
      </c>
      <c r="J13" s="10">
        <v>2029</v>
      </c>
      <c r="K13" s="10">
        <v>2093</v>
      </c>
      <c r="L13" s="10">
        <v>2077</v>
      </c>
      <c r="M13" s="10">
        <v>2168</v>
      </c>
      <c r="N13" s="10">
        <v>2458</v>
      </c>
      <c r="O13" s="10">
        <v>2449</v>
      </c>
      <c r="P13" s="10">
        <v>2470</v>
      </c>
      <c r="Q13" s="10">
        <v>2522</v>
      </c>
      <c r="R13" s="10">
        <v>2468</v>
      </c>
      <c r="S13" s="10">
        <v>2476</v>
      </c>
      <c r="T13" s="10">
        <v>2556</v>
      </c>
      <c r="U13" s="10">
        <v>2621</v>
      </c>
      <c r="V13" s="10">
        <v>2602</v>
      </c>
      <c r="W13" s="10">
        <v>2657</v>
      </c>
      <c r="X13" s="21">
        <f t="shared" ref="X13:Z14" si="4">X18+X75</f>
        <v>2660</v>
      </c>
      <c r="Y13" s="21">
        <f>Y18+Y75</f>
        <v>2673</v>
      </c>
      <c r="Z13" s="21">
        <f>Z18+Z75</f>
        <v>2608</v>
      </c>
      <c r="AA13" s="21">
        <f t="shared" ref="AA13:AB13" si="5">AA18+AA75</f>
        <v>2590</v>
      </c>
      <c r="AB13" s="21">
        <f t="shared" si="5"/>
        <v>2604</v>
      </c>
      <c r="AC13" s="21">
        <f t="shared" ref="AC13:AD13" si="6">AC18+AC75</f>
        <v>2493</v>
      </c>
      <c r="AD13" s="21">
        <f t="shared" si="6"/>
        <v>2368</v>
      </c>
      <c r="AE13" s="22"/>
    </row>
    <row r="14" spans="1:35" ht="13.5" customHeight="1" x14ac:dyDescent="0.2">
      <c r="A14" s="3"/>
      <c r="B14" s="9"/>
      <c r="C14" s="9"/>
      <c r="D14" s="9" t="s">
        <v>87</v>
      </c>
      <c r="E14" s="5">
        <v>670</v>
      </c>
      <c r="F14" s="5">
        <v>695</v>
      </c>
      <c r="G14" s="5">
        <v>730</v>
      </c>
      <c r="H14" s="5">
        <v>852</v>
      </c>
      <c r="I14" s="5">
        <v>857</v>
      </c>
      <c r="J14" s="5">
        <v>848</v>
      </c>
      <c r="K14" s="5">
        <v>794</v>
      </c>
      <c r="L14" s="5">
        <v>884</v>
      </c>
      <c r="M14" s="5">
        <v>865</v>
      </c>
      <c r="N14" s="5">
        <v>1213</v>
      </c>
      <c r="O14" s="5">
        <v>1081</v>
      </c>
      <c r="P14" s="5">
        <v>1083</v>
      </c>
      <c r="Q14" s="5">
        <v>1103</v>
      </c>
      <c r="R14" s="5">
        <v>1015</v>
      </c>
      <c r="S14" s="5">
        <v>981</v>
      </c>
      <c r="T14" s="5">
        <v>906</v>
      </c>
      <c r="U14" s="5">
        <v>783</v>
      </c>
      <c r="V14" s="5">
        <v>854</v>
      </c>
      <c r="W14" s="5">
        <v>767</v>
      </c>
      <c r="X14" s="23">
        <f t="shared" si="4"/>
        <v>765</v>
      </c>
      <c r="Y14" s="23">
        <f t="shared" si="4"/>
        <v>731</v>
      </c>
      <c r="Z14" s="23">
        <f t="shared" si="4"/>
        <v>755</v>
      </c>
      <c r="AA14" s="23">
        <f t="shared" ref="AA14:AB14" si="7">AA19+AA76</f>
        <v>769</v>
      </c>
      <c r="AB14" s="23">
        <f t="shared" si="7"/>
        <v>892</v>
      </c>
      <c r="AC14" s="23">
        <f t="shared" ref="AC14:AD14" si="8">AC19+AC76</f>
        <v>857</v>
      </c>
      <c r="AD14" s="23">
        <f t="shared" si="8"/>
        <v>808</v>
      </c>
      <c r="AE14" s="22"/>
    </row>
    <row r="15" spans="1:35" ht="13.5" customHeight="1" x14ac:dyDescent="0.2">
      <c r="A15" s="3"/>
      <c r="B15" s="9"/>
      <c r="C15" s="9"/>
      <c r="D15" s="24"/>
      <c r="E15" s="10">
        <f t="shared" ref="E15:Y15" si="9">SUM(E13:E14)</f>
        <v>2481</v>
      </c>
      <c r="F15" s="10">
        <f t="shared" si="9"/>
        <v>2553</v>
      </c>
      <c r="G15" s="10">
        <f t="shared" si="9"/>
        <v>2639</v>
      </c>
      <c r="H15" s="10">
        <f t="shared" si="9"/>
        <v>2778</v>
      </c>
      <c r="I15" s="10">
        <f t="shared" si="9"/>
        <v>2827</v>
      </c>
      <c r="J15" s="10">
        <f t="shared" si="9"/>
        <v>2877</v>
      </c>
      <c r="K15" s="10">
        <f t="shared" si="9"/>
        <v>2887</v>
      </c>
      <c r="L15" s="10">
        <f t="shared" si="9"/>
        <v>2961</v>
      </c>
      <c r="M15" s="10">
        <f t="shared" si="9"/>
        <v>3033</v>
      </c>
      <c r="N15" s="10">
        <f t="shared" si="9"/>
        <v>3671</v>
      </c>
      <c r="O15" s="10">
        <f t="shared" si="9"/>
        <v>3530</v>
      </c>
      <c r="P15" s="10">
        <f t="shared" si="9"/>
        <v>3553</v>
      </c>
      <c r="Q15" s="10">
        <f t="shared" si="9"/>
        <v>3625</v>
      </c>
      <c r="R15" s="10">
        <f t="shared" si="9"/>
        <v>3483</v>
      </c>
      <c r="S15" s="10">
        <f t="shared" si="9"/>
        <v>3457</v>
      </c>
      <c r="T15" s="10">
        <f t="shared" si="9"/>
        <v>3462</v>
      </c>
      <c r="U15" s="10">
        <f t="shared" si="9"/>
        <v>3404</v>
      </c>
      <c r="V15" s="10">
        <f t="shared" si="9"/>
        <v>3456</v>
      </c>
      <c r="W15" s="10">
        <f t="shared" si="9"/>
        <v>3424</v>
      </c>
      <c r="X15" s="21">
        <f t="shared" si="9"/>
        <v>3425</v>
      </c>
      <c r="Y15" s="21">
        <f t="shared" si="9"/>
        <v>3404</v>
      </c>
      <c r="Z15" s="21">
        <f t="shared" ref="Z15" si="10">SUM(Z13:Z14)</f>
        <v>3363</v>
      </c>
      <c r="AA15" s="21">
        <f t="shared" ref="AA15:AB15" si="11">SUM(AA13:AA14)</f>
        <v>3359</v>
      </c>
      <c r="AB15" s="21">
        <f t="shared" si="11"/>
        <v>3496</v>
      </c>
      <c r="AC15" s="21">
        <f t="shared" ref="AC15:AD15" si="12">SUM(AC13:AC14)</f>
        <v>3350</v>
      </c>
      <c r="AD15" s="21">
        <f t="shared" si="12"/>
        <v>3176</v>
      </c>
      <c r="AE15" s="22"/>
      <c r="AI15" s="26"/>
    </row>
    <row r="16" spans="1:35" ht="13.5" customHeight="1" x14ac:dyDescent="0.2">
      <c r="A16" s="3"/>
      <c r="B16" s="9"/>
      <c r="C16" s="9"/>
      <c r="D16" s="24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21"/>
      <c r="Y16" s="21"/>
      <c r="Z16" s="21"/>
      <c r="AA16" s="21"/>
      <c r="AB16" s="21"/>
      <c r="AC16" s="21"/>
      <c r="AD16" s="21"/>
      <c r="AE16" s="22"/>
      <c r="AI16" s="26"/>
    </row>
    <row r="17" spans="1:31" ht="13.5" customHeight="1" x14ac:dyDescent="0.2">
      <c r="A17" s="3"/>
      <c r="B17" s="36" t="s">
        <v>26</v>
      </c>
      <c r="C17" s="42"/>
      <c r="D17" s="43"/>
      <c r="E17" s="44"/>
      <c r="F17" s="44"/>
      <c r="G17" s="44"/>
      <c r="H17" s="44"/>
      <c r="I17" s="44"/>
      <c r="J17" s="44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6"/>
    </row>
    <row r="18" spans="1:31" ht="13.5" customHeight="1" x14ac:dyDescent="0.2">
      <c r="A18" s="3"/>
      <c r="B18" s="9"/>
      <c r="C18" s="9"/>
      <c r="D18" s="9" t="s">
        <v>86</v>
      </c>
      <c r="E18" s="25"/>
      <c r="F18" s="25"/>
      <c r="G18" s="25"/>
      <c r="H18" s="25"/>
      <c r="I18" s="25"/>
      <c r="J18" s="25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>
        <f t="shared" ref="X18:AC18" si="13">X25</f>
        <v>761</v>
      </c>
      <c r="Y18" s="10">
        <f t="shared" si="13"/>
        <v>773</v>
      </c>
      <c r="Z18" s="10">
        <f t="shared" si="13"/>
        <v>719</v>
      </c>
      <c r="AA18" s="10">
        <f t="shared" si="13"/>
        <v>724</v>
      </c>
      <c r="AB18" s="10">
        <f t="shared" si="13"/>
        <v>729</v>
      </c>
      <c r="AC18" s="10">
        <f t="shared" si="13"/>
        <v>722</v>
      </c>
      <c r="AD18" s="10">
        <f t="shared" ref="AD18" si="14">AD25</f>
        <v>691</v>
      </c>
      <c r="AE18" s="6"/>
    </row>
    <row r="19" spans="1:31" ht="13.5" customHeight="1" x14ac:dyDescent="0.2">
      <c r="A19" s="3"/>
      <c r="B19" s="9"/>
      <c r="C19" s="9"/>
      <c r="D19" s="9" t="s">
        <v>88</v>
      </c>
      <c r="E19" s="25"/>
      <c r="F19" s="25"/>
      <c r="G19" s="25"/>
      <c r="H19" s="25"/>
      <c r="I19" s="25"/>
      <c r="J19" s="25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5">
        <f t="shared" ref="X19:AC19" si="15">X69</f>
        <v>437</v>
      </c>
      <c r="Y19" s="5">
        <f t="shared" si="15"/>
        <v>473</v>
      </c>
      <c r="Z19" s="5">
        <f t="shared" si="15"/>
        <v>536</v>
      </c>
      <c r="AA19" s="5">
        <f t="shared" si="15"/>
        <v>566</v>
      </c>
      <c r="AB19" s="5">
        <f t="shared" si="15"/>
        <v>602</v>
      </c>
      <c r="AC19" s="5">
        <f t="shared" si="15"/>
        <v>609</v>
      </c>
      <c r="AD19" s="5">
        <f t="shared" ref="AD19" si="16">AD69</f>
        <v>561</v>
      </c>
      <c r="AE19" s="6"/>
    </row>
    <row r="20" spans="1:31" ht="13.5" customHeight="1" x14ac:dyDescent="0.2">
      <c r="A20" s="3"/>
      <c r="B20" s="9"/>
      <c r="C20" s="9"/>
      <c r="D20" s="24"/>
      <c r="E20" s="25"/>
      <c r="F20" s="25"/>
      <c r="G20" s="25"/>
      <c r="H20" s="25"/>
      <c r="I20" s="25"/>
      <c r="J20" s="25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>
        <f t="shared" ref="X20:AC20" si="17">SUM(X18:X19)</f>
        <v>1198</v>
      </c>
      <c r="Y20" s="10">
        <f t="shared" si="17"/>
        <v>1246</v>
      </c>
      <c r="Z20" s="10">
        <f t="shared" si="17"/>
        <v>1255</v>
      </c>
      <c r="AA20" s="10">
        <f t="shared" si="17"/>
        <v>1290</v>
      </c>
      <c r="AB20" s="10">
        <f t="shared" si="17"/>
        <v>1331</v>
      </c>
      <c r="AC20" s="10">
        <f t="shared" si="17"/>
        <v>1331</v>
      </c>
      <c r="AD20" s="10">
        <f t="shared" ref="AD20" si="18">SUM(AD18:AD19)</f>
        <v>1252</v>
      </c>
      <c r="AE20" s="6"/>
    </row>
    <row r="21" spans="1:31" ht="13.5" customHeight="1" x14ac:dyDescent="0.2">
      <c r="A21" s="3"/>
      <c r="B21" s="9"/>
      <c r="C21" s="8" t="s">
        <v>27</v>
      </c>
      <c r="D21" s="8"/>
      <c r="E21" s="25"/>
      <c r="F21" s="25"/>
      <c r="G21" s="25"/>
      <c r="H21" s="25"/>
      <c r="I21" s="25"/>
      <c r="J21" s="25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6"/>
    </row>
    <row r="22" spans="1:31" ht="13.5" customHeight="1" x14ac:dyDescent="0.2">
      <c r="A22" s="3"/>
      <c r="B22" s="9"/>
      <c r="D22" s="1" t="s">
        <v>28</v>
      </c>
      <c r="W22" s="1"/>
      <c r="X22" s="27">
        <v>722</v>
      </c>
      <c r="Y22" s="27">
        <v>741</v>
      </c>
      <c r="Z22" s="27">
        <v>697</v>
      </c>
      <c r="AA22" s="27">
        <v>706</v>
      </c>
      <c r="AB22" s="27">
        <v>710</v>
      </c>
      <c r="AC22" s="27">
        <v>702</v>
      </c>
      <c r="AD22" s="27">
        <v>676</v>
      </c>
      <c r="AE22" s="22"/>
    </row>
    <row r="23" spans="1:31" ht="13.5" customHeight="1" x14ac:dyDescent="0.2">
      <c r="A23" s="3"/>
      <c r="B23" s="9"/>
      <c r="D23" s="1" t="s">
        <v>29</v>
      </c>
      <c r="W23" s="1"/>
      <c r="X23" s="27">
        <v>36</v>
      </c>
      <c r="Y23" s="27">
        <v>31</v>
      </c>
      <c r="Z23" s="27">
        <v>20</v>
      </c>
      <c r="AA23" s="27">
        <v>15</v>
      </c>
      <c r="AB23" s="27">
        <v>14</v>
      </c>
      <c r="AC23" s="27">
        <v>16</v>
      </c>
      <c r="AD23" s="27">
        <v>14</v>
      </c>
      <c r="AE23" s="22"/>
    </row>
    <row r="24" spans="1:31" ht="13.5" customHeight="1" x14ac:dyDescent="0.2">
      <c r="A24" s="3"/>
      <c r="B24" s="9"/>
      <c r="D24" s="1" t="s">
        <v>30</v>
      </c>
      <c r="W24" s="1"/>
      <c r="X24" s="23">
        <v>3</v>
      </c>
      <c r="Y24" s="23">
        <v>1</v>
      </c>
      <c r="Z24" s="23">
        <v>2</v>
      </c>
      <c r="AA24" s="23">
        <v>3</v>
      </c>
      <c r="AB24" s="23">
        <v>5</v>
      </c>
      <c r="AC24" s="23">
        <v>4</v>
      </c>
      <c r="AD24" s="23">
        <v>1</v>
      </c>
      <c r="AE24" s="22"/>
    </row>
    <row r="25" spans="1:31" ht="13.5" customHeight="1" x14ac:dyDescent="0.2">
      <c r="A25" s="3"/>
      <c r="B25" s="9"/>
      <c r="W25" s="1"/>
      <c r="X25" s="27">
        <f t="shared" ref="X25:AC25" si="19">SUM(X22:X24)</f>
        <v>761</v>
      </c>
      <c r="Y25" s="27">
        <f t="shared" si="19"/>
        <v>773</v>
      </c>
      <c r="Z25" s="27">
        <f t="shared" si="19"/>
        <v>719</v>
      </c>
      <c r="AA25" s="27">
        <f t="shared" si="19"/>
        <v>724</v>
      </c>
      <c r="AB25" s="27">
        <f t="shared" si="19"/>
        <v>729</v>
      </c>
      <c r="AC25" s="27">
        <f t="shared" si="19"/>
        <v>722</v>
      </c>
      <c r="AD25" s="27">
        <f t="shared" ref="AD25" si="20">SUM(AD22:AD24)</f>
        <v>691</v>
      </c>
      <c r="AE25" s="22"/>
    </row>
    <row r="26" spans="1:31" ht="13.5" customHeight="1" x14ac:dyDescent="0.2">
      <c r="A26" s="3"/>
      <c r="B26" s="9"/>
      <c r="C26" s="8" t="s">
        <v>31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21"/>
      <c r="X26" s="21"/>
      <c r="Y26" s="21"/>
      <c r="Z26" s="21"/>
      <c r="AA26" s="21"/>
      <c r="AB26" s="21"/>
      <c r="AC26" s="21"/>
      <c r="AD26" s="21"/>
      <c r="AE26" s="22"/>
    </row>
    <row r="27" spans="1:31" ht="13.5" customHeight="1" x14ac:dyDescent="0.2">
      <c r="A27" s="3"/>
      <c r="B27" s="9"/>
      <c r="C27" s="9"/>
      <c r="D27" s="9" t="s">
        <v>32</v>
      </c>
      <c r="W27" s="1"/>
      <c r="X27" s="28">
        <v>18</v>
      </c>
      <c r="Y27" s="28">
        <v>26</v>
      </c>
      <c r="Z27" s="28">
        <v>25</v>
      </c>
      <c r="AA27" s="28">
        <v>24</v>
      </c>
      <c r="AB27" s="28">
        <v>23</v>
      </c>
      <c r="AC27" s="28">
        <v>21</v>
      </c>
      <c r="AD27" s="28">
        <v>22</v>
      </c>
      <c r="AE27" s="22"/>
    </row>
    <row r="28" spans="1:31" ht="13.5" customHeight="1" x14ac:dyDescent="0.2">
      <c r="A28" s="3"/>
      <c r="B28" s="9"/>
      <c r="C28" s="9"/>
      <c r="D28" s="9" t="s">
        <v>33</v>
      </c>
      <c r="W28" s="1"/>
      <c r="X28" s="28">
        <v>53</v>
      </c>
      <c r="Y28" s="28">
        <v>59</v>
      </c>
      <c r="Z28" s="28">
        <v>73</v>
      </c>
      <c r="AA28" s="28">
        <v>71</v>
      </c>
      <c r="AB28" s="28">
        <v>73</v>
      </c>
      <c r="AC28" s="28">
        <v>81</v>
      </c>
      <c r="AD28" s="28">
        <v>80</v>
      </c>
      <c r="AE28" s="22"/>
    </row>
    <row r="29" spans="1:31" ht="13.5" customHeight="1" x14ac:dyDescent="0.2">
      <c r="A29" s="3"/>
      <c r="B29" s="9"/>
      <c r="C29" s="9"/>
      <c r="D29" s="9" t="s">
        <v>34</v>
      </c>
      <c r="W29" s="1"/>
      <c r="X29" s="28">
        <v>123</v>
      </c>
      <c r="Y29" s="28">
        <v>124</v>
      </c>
      <c r="Z29" s="28">
        <v>120</v>
      </c>
      <c r="AA29" s="28">
        <v>123</v>
      </c>
      <c r="AB29" s="28">
        <v>129</v>
      </c>
      <c r="AC29" s="28">
        <v>122</v>
      </c>
      <c r="AD29" s="28">
        <v>133</v>
      </c>
      <c r="AE29" s="22"/>
    </row>
    <row r="30" spans="1:31" ht="13.5" customHeight="1" x14ac:dyDescent="0.2">
      <c r="A30" s="3"/>
      <c r="B30" s="9"/>
      <c r="C30" s="9"/>
      <c r="D30" s="9" t="s">
        <v>35</v>
      </c>
      <c r="W30" s="1"/>
      <c r="X30" s="28">
        <v>40</v>
      </c>
      <c r="Y30" s="28">
        <v>39</v>
      </c>
      <c r="Z30" s="28">
        <v>26</v>
      </c>
      <c r="AA30" s="28">
        <v>31</v>
      </c>
      <c r="AB30" s="28">
        <v>34</v>
      </c>
      <c r="AC30" s="28">
        <v>29</v>
      </c>
      <c r="AD30" s="28">
        <v>16</v>
      </c>
      <c r="AE30" s="22"/>
    </row>
    <row r="31" spans="1:31" ht="13.5" customHeight="1" x14ac:dyDescent="0.2">
      <c r="A31" s="3"/>
      <c r="B31" s="9"/>
      <c r="C31" s="9"/>
      <c r="D31" s="9" t="s">
        <v>36</v>
      </c>
      <c r="W31" s="1"/>
      <c r="X31" s="28">
        <v>37</v>
      </c>
      <c r="Y31" s="28">
        <v>36</v>
      </c>
      <c r="Z31" s="28">
        <v>33</v>
      </c>
      <c r="AA31" s="28">
        <v>31</v>
      </c>
      <c r="AB31" s="28">
        <v>24</v>
      </c>
      <c r="AC31" s="28">
        <v>25</v>
      </c>
      <c r="AD31" s="28">
        <v>24</v>
      </c>
      <c r="AE31" s="22"/>
    </row>
    <row r="32" spans="1:31" ht="13.5" customHeight="1" x14ac:dyDescent="0.2">
      <c r="A32" s="3"/>
      <c r="B32" s="9"/>
      <c r="C32" s="9"/>
      <c r="D32" s="9" t="s">
        <v>37</v>
      </c>
      <c r="W32" s="1"/>
      <c r="X32" s="29">
        <v>6</v>
      </c>
      <c r="Y32" s="29">
        <v>14</v>
      </c>
      <c r="Z32" s="29">
        <v>13</v>
      </c>
      <c r="AA32" s="29">
        <v>14</v>
      </c>
      <c r="AB32" s="29">
        <v>10</v>
      </c>
      <c r="AC32" s="29">
        <v>12</v>
      </c>
      <c r="AD32" s="29">
        <v>11</v>
      </c>
      <c r="AE32" s="22"/>
    </row>
    <row r="33" spans="1:31" ht="13.5" customHeight="1" x14ac:dyDescent="0.2">
      <c r="A33" s="3"/>
      <c r="B33" s="9"/>
      <c r="C33" s="9"/>
      <c r="D33" s="24"/>
      <c r="W33" s="1"/>
      <c r="X33" s="28">
        <f t="shared" ref="X33:AC33" si="21">SUM(X27:X32)</f>
        <v>277</v>
      </c>
      <c r="Y33" s="28">
        <f t="shared" si="21"/>
        <v>298</v>
      </c>
      <c r="Z33" s="28">
        <f t="shared" si="21"/>
        <v>290</v>
      </c>
      <c r="AA33" s="28">
        <f t="shared" si="21"/>
        <v>294</v>
      </c>
      <c r="AB33" s="28">
        <f t="shared" si="21"/>
        <v>293</v>
      </c>
      <c r="AC33" s="28">
        <f t="shared" si="21"/>
        <v>290</v>
      </c>
      <c r="AD33" s="28">
        <f t="shared" ref="AD33" si="22">SUM(AD27:AD32)</f>
        <v>286</v>
      </c>
      <c r="AE33" s="22"/>
    </row>
    <row r="34" spans="1:31" ht="13.5" customHeight="1" x14ac:dyDescent="0.2">
      <c r="A34" s="3"/>
      <c r="B34" s="9"/>
      <c r="C34" s="8" t="s">
        <v>38</v>
      </c>
      <c r="D34" s="9"/>
      <c r="W34" s="1"/>
      <c r="X34" s="21"/>
      <c r="Y34" s="21"/>
      <c r="Z34" s="21"/>
      <c r="AA34" s="21"/>
      <c r="AB34" s="21"/>
      <c r="AC34" s="21"/>
      <c r="AD34" s="21"/>
      <c r="AE34" s="22"/>
    </row>
    <row r="35" spans="1:31" ht="13.5" customHeight="1" x14ac:dyDescent="0.2">
      <c r="A35" s="3"/>
      <c r="B35" s="9"/>
      <c r="C35" s="9"/>
      <c r="D35" s="9" t="s">
        <v>32</v>
      </c>
      <c r="W35" s="1"/>
      <c r="X35" s="28">
        <v>164</v>
      </c>
      <c r="Y35" s="28">
        <v>171</v>
      </c>
      <c r="Z35" s="28">
        <v>167</v>
      </c>
      <c r="AA35" s="28">
        <v>163</v>
      </c>
      <c r="AB35" s="28">
        <v>166</v>
      </c>
      <c r="AC35" s="28">
        <v>161</v>
      </c>
      <c r="AD35" s="28">
        <v>153</v>
      </c>
      <c r="AE35" s="22"/>
    </row>
    <row r="36" spans="1:31" ht="13.5" customHeight="1" x14ac:dyDescent="0.2">
      <c r="A36" s="3"/>
      <c r="B36" s="9"/>
      <c r="C36" s="9"/>
      <c r="D36" s="9" t="s">
        <v>33</v>
      </c>
      <c r="W36" s="1"/>
      <c r="X36" s="28">
        <v>177</v>
      </c>
      <c r="Y36" s="28">
        <v>167</v>
      </c>
      <c r="Z36" s="28">
        <v>160</v>
      </c>
      <c r="AA36" s="28">
        <v>164</v>
      </c>
      <c r="AB36" s="28">
        <v>151</v>
      </c>
      <c r="AC36" s="28">
        <v>158</v>
      </c>
      <c r="AD36" s="28">
        <v>153</v>
      </c>
      <c r="AE36" s="22"/>
    </row>
    <row r="37" spans="1:31" ht="13.5" customHeight="1" x14ac:dyDescent="0.2">
      <c r="A37" s="3"/>
      <c r="B37" s="9"/>
      <c r="C37" s="9"/>
      <c r="D37" s="9" t="s">
        <v>34</v>
      </c>
      <c r="W37" s="1"/>
      <c r="X37" s="28">
        <v>3</v>
      </c>
      <c r="Y37" s="28">
        <v>1</v>
      </c>
      <c r="Z37" s="28">
        <v>1</v>
      </c>
      <c r="AA37" s="28">
        <v>1</v>
      </c>
      <c r="AB37" s="28">
        <v>1</v>
      </c>
      <c r="AC37" s="28">
        <v>2</v>
      </c>
      <c r="AD37" s="28">
        <v>0</v>
      </c>
      <c r="AE37" s="22"/>
    </row>
    <row r="38" spans="1:31" ht="13.5" customHeight="1" x14ac:dyDescent="0.2">
      <c r="A38" s="3"/>
      <c r="B38" s="9"/>
      <c r="C38" s="9"/>
      <c r="D38" s="9" t="s">
        <v>35</v>
      </c>
      <c r="W38" s="1"/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0</v>
      </c>
      <c r="AE38" s="22"/>
    </row>
    <row r="39" spans="1:31" ht="13.5" customHeight="1" x14ac:dyDescent="0.2">
      <c r="A39" s="3"/>
      <c r="B39" s="9"/>
      <c r="C39" s="9"/>
      <c r="D39" s="9" t="s">
        <v>36</v>
      </c>
      <c r="W39" s="1"/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0</v>
      </c>
      <c r="AE39" s="22"/>
    </row>
    <row r="40" spans="1:31" ht="13.5" customHeight="1" x14ac:dyDescent="0.2">
      <c r="A40" s="3"/>
      <c r="B40" s="9"/>
      <c r="C40" s="9"/>
      <c r="D40" s="9" t="s">
        <v>39</v>
      </c>
      <c r="W40" s="1"/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2"/>
    </row>
    <row r="41" spans="1:31" ht="13.5" customHeight="1" x14ac:dyDescent="0.2">
      <c r="A41" s="3"/>
      <c r="B41" s="9"/>
      <c r="C41" s="9"/>
      <c r="D41" s="24"/>
      <c r="W41" s="1"/>
      <c r="X41" s="28">
        <f t="shared" ref="X41:AC41" si="23">SUM(X35:X40)</f>
        <v>344</v>
      </c>
      <c r="Y41" s="28">
        <f t="shared" si="23"/>
        <v>339</v>
      </c>
      <c r="Z41" s="28">
        <f t="shared" si="23"/>
        <v>328</v>
      </c>
      <c r="AA41" s="28">
        <f t="shared" si="23"/>
        <v>328</v>
      </c>
      <c r="AB41" s="28">
        <f t="shared" si="23"/>
        <v>318</v>
      </c>
      <c r="AC41" s="28">
        <f t="shared" si="23"/>
        <v>321</v>
      </c>
      <c r="AD41" s="28">
        <f t="shared" ref="AD41" si="24">SUM(AD35:AD40)</f>
        <v>306</v>
      </c>
      <c r="AE41" s="22"/>
    </row>
    <row r="42" spans="1:31" ht="13.5" customHeight="1" x14ac:dyDescent="0.2">
      <c r="A42" s="3"/>
      <c r="B42" s="9"/>
      <c r="C42" s="8" t="s">
        <v>40</v>
      </c>
      <c r="D42" s="9"/>
      <c r="W42" s="1"/>
      <c r="X42" s="21"/>
      <c r="Y42" s="21"/>
      <c r="Z42" s="21"/>
      <c r="AA42" s="21"/>
      <c r="AB42" s="21"/>
      <c r="AC42" s="21"/>
      <c r="AD42" s="21"/>
      <c r="AE42" s="22"/>
    </row>
    <row r="43" spans="1:31" ht="13.5" customHeight="1" x14ac:dyDescent="0.2">
      <c r="A43" s="3"/>
      <c r="B43" s="9"/>
      <c r="C43" s="9"/>
      <c r="D43" s="9" t="s">
        <v>32</v>
      </c>
      <c r="W43" s="1"/>
      <c r="X43" s="28">
        <v>0</v>
      </c>
      <c r="Y43" s="28">
        <v>0</v>
      </c>
      <c r="Z43" s="28">
        <v>1</v>
      </c>
      <c r="AA43" s="28">
        <v>4</v>
      </c>
      <c r="AB43" s="28">
        <v>2</v>
      </c>
      <c r="AC43" s="28">
        <v>1</v>
      </c>
      <c r="AD43" s="28">
        <v>0</v>
      </c>
      <c r="AE43" s="22"/>
    </row>
    <row r="44" spans="1:31" ht="13.5" customHeight="1" x14ac:dyDescent="0.2">
      <c r="A44" s="3"/>
      <c r="B44" s="9"/>
      <c r="C44" s="9"/>
      <c r="D44" s="9" t="s">
        <v>33</v>
      </c>
      <c r="W44" s="1"/>
      <c r="X44" s="28">
        <v>8</v>
      </c>
      <c r="Y44" s="28">
        <v>13</v>
      </c>
      <c r="Z44" s="28">
        <v>9</v>
      </c>
      <c r="AA44" s="28">
        <v>11</v>
      </c>
      <c r="AB44" s="28">
        <v>14</v>
      </c>
      <c r="AC44" s="28">
        <v>13</v>
      </c>
      <c r="AD44" s="28">
        <v>15</v>
      </c>
      <c r="AE44" s="22"/>
    </row>
    <row r="45" spans="1:31" ht="13.5" customHeight="1" x14ac:dyDescent="0.2">
      <c r="A45" s="3"/>
      <c r="B45" s="9"/>
      <c r="C45" s="9"/>
      <c r="D45" s="9" t="s">
        <v>34</v>
      </c>
      <c r="W45" s="1"/>
      <c r="X45" s="28">
        <v>92</v>
      </c>
      <c r="Y45" s="28">
        <v>91</v>
      </c>
      <c r="Z45" s="28">
        <v>69</v>
      </c>
      <c r="AA45" s="28">
        <v>69</v>
      </c>
      <c r="AB45" s="28">
        <v>83</v>
      </c>
      <c r="AC45" s="28">
        <v>77</v>
      </c>
      <c r="AD45" s="28">
        <v>69</v>
      </c>
      <c r="AE45" s="22"/>
    </row>
    <row r="46" spans="1:31" ht="13.5" customHeight="1" x14ac:dyDescent="0.2">
      <c r="A46" s="3"/>
      <c r="B46" s="9"/>
      <c r="C46" s="9"/>
      <c r="D46" s="9" t="s">
        <v>35</v>
      </c>
      <c r="W46" s="1"/>
      <c r="X46" s="28">
        <v>1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  <c r="AE46" s="22"/>
    </row>
    <row r="47" spans="1:31" ht="13.5" customHeight="1" x14ac:dyDescent="0.2">
      <c r="A47" s="3"/>
      <c r="B47" s="9"/>
      <c r="C47" s="9"/>
      <c r="D47" s="9" t="s">
        <v>36</v>
      </c>
      <c r="W47" s="1"/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2"/>
    </row>
    <row r="48" spans="1:31" ht="13.5" customHeight="1" x14ac:dyDescent="0.2">
      <c r="A48" s="3"/>
      <c r="B48" s="9"/>
      <c r="C48" s="9"/>
      <c r="D48" s="9" t="s">
        <v>39</v>
      </c>
      <c r="W48" s="1"/>
      <c r="X48" s="29">
        <v>0</v>
      </c>
      <c r="Y48" s="29">
        <v>0</v>
      </c>
      <c r="Z48" s="29">
        <v>0</v>
      </c>
      <c r="AA48" s="29">
        <v>0</v>
      </c>
      <c r="AB48" s="29">
        <v>0</v>
      </c>
      <c r="AC48" s="29">
        <v>0</v>
      </c>
      <c r="AD48" s="29">
        <v>0</v>
      </c>
      <c r="AE48" s="22"/>
    </row>
    <row r="49" spans="1:33" ht="13.5" customHeight="1" x14ac:dyDescent="0.2">
      <c r="A49" s="3"/>
      <c r="B49" s="9"/>
      <c r="C49" s="9"/>
      <c r="D49" s="24"/>
      <c r="W49" s="1"/>
      <c r="X49" s="28">
        <f t="shared" ref="X49:AC49" si="25">SUM(X43:X48)</f>
        <v>101</v>
      </c>
      <c r="Y49" s="28">
        <f t="shared" si="25"/>
        <v>104</v>
      </c>
      <c r="Z49" s="28">
        <f t="shared" si="25"/>
        <v>79</v>
      </c>
      <c r="AA49" s="28">
        <f t="shared" si="25"/>
        <v>84</v>
      </c>
      <c r="AB49" s="28">
        <f t="shared" si="25"/>
        <v>99</v>
      </c>
      <c r="AC49" s="28">
        <f t="shared" si="25"/>
        <v>91</v>
      </c>
      <c r="AD49" s="28">
        <f t="shared" ref="AD49" si="26">SUM(AD43:AD48)</f>
        <v>84</v>
      </c>
      <c r="AE49" s="22"/>
    </row>
    <row r="50" spans="1:33" ht="13.5" customHeight="1" x14ac:dyDescent="0.2">
      <c r="A50" s="3"/>
      <c r="B50" s="9"/>
      <c r="C50" s="8" t="s">
        <v>41</v>
      </c>
      <c r="D50" s="9"/>
      <c r="W50" s="1"/>
      <c r="X50" s="21"/>
      <c r="Y50" s="21"/>
      <c r="Z50" s="21"/>
      <c r="AA50" s="21"/>
      <c r="AB50" s="21"/>
      <c r="AC50" s="21"/>
      <c r="AD50" s="21"/>
      <c r="AE50" s="22"/>
    </row>
    <row r="51" spans="1:33" ht="13.5" customHeight="1" x14ac:dyDescent="0.2">
      <c r="A51" s="3"/>
      <c r="B51" s="9"/>
      <c r="C51" s="9"/>
      <c r="D51" s="9" t="s">
        <v>84</v>
      </c>
      <c r="W51" s="1"/>
      <c r="X51" s="21">
        <v>275</v>
      </c>
      <c r="Y51" s="21">
        <v>274</v>
      </c>
      <c r="Z51" s="21">
        <v>254</v>
      </c>
      <c r="AA51" s="21">
        <v>254</v>
      </c>
      <c r="AB51" s="21">
        <v>247</v>
      </c>
      <c r="AC51" s="21">
        <f>195+45</f>
        <v>240</v>
      </c>
      <c r="AD51" s="21"/>
      <c r="AE51" s="22"/>
    </row>
    <row r="52" spans="1:33" ht="13.5" customHeight="1" x14ac:dyDescent="0.2">
      <c r="A52" s="3"/>
      <c r="B52" s="9"/>
      <c r="C52" s="9"/>
      <c r="D52" s="9" t="s">
        <v>85</v>
      </c>
      <c r="W52" s="1"/>
      <c r="X52" s="23">
        <v>170</v>
      </c>
      <c r="Y52" s="23">
        <v>169</v>
      </c>
      <c r="Z52" s="23">
        <v>153</v>
      </c>
      <c r="AA52" s="23">
        <v>158</v>
      </c>
      <c r="AB52" s="23">
        <v>170</v>
      </c>
      <c r="AC52" s="23">
        <f>46+126</f>
        <v>172</v>
      </c>
      <c r="AD52" s="23"/>
      <c r="AE52" s="22"/>
    </row>
    <row r="53" spans="1:33" ht="13.5" customHeight="1" x14ac:dyDescent="0.2">
      <c r="A53" s="3"/>
      <c r="B53" s="9"/>
      <c r="C53" s="9"/>
      <c r="D53" s="24"/>
      <c r="W53" s="1"/>
      <c r="X53" s="21">
        <f t="shared" ref="X53:AC53" si="27">SUM(X51:X52)</f>
        <v>445</v>
      </c>
      <c r="Y53" s="21">
        <f t="shared" si="27"/>
        <v>443</v>
      </c>
      <c r="Z53" s="21">
        <f t="shared" si="27"/>
        <v>407</v>
      </c>
      <c r="AA53" s="21">
        <f t="shared" si="27"/>
        <v>412</v>
      </c>
      <c r="AB53" s="21">
        <f t="shared" si="27"/>
        <v>417</v>
      </c>
      <c r="AC53" s="21">
        <f t="shared" si="27"/>
        <v>412</v>
      </c>
      <c r="AD53" s="21">
        <f t="shared" ref="AD53" si="28">SUM(AD51:AD52)</f>
        <v>0</v>
      </c>
      <c r="AE53" s="22"/>
    </row>
    <row r="54" spans="1:33" ht="13.5" customHeight="1" x14ac:dyDescent="0.2">
      <c r="A54" s="3"/>
      <c r="B54" s="9"/>
      <c r="C54" s="8" t="s">
        <v>81</v>
      </c>
      <c r="D54" s="9"/>
      <c r="W54" s="1"/>
      <c r="X54" s="21"/>
      <c r="Y54" s="21"/>
      <c r="Z54" s="21"/>
      <c r="AA54" s="21"/>
      <c r="AB54" s="21"/>
      <c r="AC54" s="21"/>
      <c r="AD54" s="21"/>
      <c r="AE54" s="22"/>
      <c r="AG54" s="9"/>
    </row>
    <row r="55" spans="1:33" ht="13.5" customHeight="1" x14ac:dyDescent="0.2">
      <c r="A55" s="3"/>
      <c r="B55" s="9"/>
      <c r="C55" s="9"/>
      <c r="D55" s="9" t="s">
        <v>82</v>
      </c>
      <c r="W55" s="1"/>
      <c r="X55" s="21">
        <v>22</v>
      </c>
      <c r="Y55" s="21">
        <v>17</v>
      </c>
      <c r="Z55" s="21">
        <v>14</v>
      </c>
      <c r="AA55" s="21">
        <v>10</v>
      </c>
      <c r="AB55" s="21">
        <v>9</v>
      </c>
      <c r="AC55" s="21">
        <v>10</v>
      </c>
      <c r="AD55" s="21"/>
      <c r="AE55" s="22"/>
      <c r="AG55" s="9"/>
    </row>
    <row r="56" spans="1:33" ht="13.5" customHeight="1" x14ac:dyDescent="0.2">
      <c r="A56" s="3"/>
      <c r="B56" s="9"/>
      <c r="C56" s="9"/>
      <c r="D56" s="9" t="s">
        <v>44</v>
      </c>
      <c r="W56" s="1"/>
      <c r="X56" s="21">
        <v>8</v>
      </c>
      <c r="Y56" s="21">
        <v>10</v>
      </c>
      <c r="Z56" s="21">
        <v>10</v>
      </c>
      <c r="AA56" s="21">
        <v>11</v>
      </c>
      <c r="AB56" s="21">
        <v>8</v>
      </c>
      <c r="AC56" s="21">
        <v>9</v>
      </c>
      <c r="AD56" s="21"/>
      <c r="AE56" s="22"/>
      <c r="AG56" s="9"/>
    </row>
    <row r="57" spans="1:33" ht="13.5" customHeight="1" x14ac:dyDescent="0.2">
      <c r="A57" s="3"/>
      <c r="B57" s="9"/>
      <c r="C57" s="9"/>
      <c r="D57" s="9" t="s">
        <v>47</v>
      </c>
      <c r="W57" s="1"/>
      <c r="X57" s="21">
        <v>1</v>
      </c>
      <c r="Y57" s="21">
        <v>1</v>
      </c>
      <c r="Z57" s="21">
        <v>1</v>
      </c>
      <c r="AA57" s="21">
        <v>1</v>
      </c>
      <c r="AB57" s="21">
        <v>1</v>
      </c>
      <c r="AC57" s="21">
        <v>1</v>
      </c>
      <c r="AD57" s="21"/>
      <c r="AE57" s="22"/>
      <c r="AG57" s="9"/>
    </row>
    <row r="58" spans="1:33" ht="13.5" customHeight="1" x14ac:dyDescent="0.2">
      <c r="A58" s="3"/>
      <c r="B58" s="9"/>
      <c r="C58" s="9"/>
      <c r="D58" s="9" t="s">
        <v>45</v>
      </c>
      <c r="W58" s="1"/>
      <c r="X58" s="21">
        <v>59</v>
      </c>
      <c r="Y58" s="21">
        <v>61</v>
      </c>
      <c r="Z58" s="21">
        <v>59</v>
      </c>
      <c r="AA58" s="21">
        <v>62</v>
      </c>
      <c r="AB58" s="21">
        <v>67</v>
      </c>
      <c r="AC58" s="21">
        <v>68</v>
      </c>
      <c r="AD58" s="21"/>
      <c r="AE58" s="22"/>
      <c r="AG58" s="9"/>
    </row>
    <row r="59" spans="1:33" ht="13.5" customHeight="1" x14ac:dyDescent="0.2">
      <c r="A59" s="3"/>
      <c r="B59" s="9"/>
      <c r="C59" s="9"/>
      <c r="D59" s="9" t="s">
        <v>43</v>
      </c>
      <c r="W59" s="1"/>
      <c r="X59" s="21">
        <v>26</v>
      </c>
      <c r="Y59" s="21">
        <v>27</v>
      </c>
      <c r="Z59" s="21">
        <v>24</v>
      </c>
      <c r="AA59" s="21">
        <v>29</v>
      </c>
      <c r="AB59" s="21">
        <v>26</v>
      </c>
      <c r="AC59" s="21">
        <v>25</v>
      </c>
      <c r="AD59" s="21"/>
      <c r="AE59" s="22"/>
      <c r="AG59" s="9"/>
    </row>
    <row r="60" spans="1:33" ht="13.5" customHeight="1" x14ac:dyDescent="0.2">
      <c r="A60" s="3"/>
      <c r="B60" s="9"/>
      <c r="C60" s="9"/>
      <c r="D60" s="9" t="s">
        <v>46</v>
      </c>
      <c r="W60" s="1"/>
      <c r="X60" s="21">
        <v>0</v>
      </c>
      <c r="Y60" s="21">
        <v>0</v>
      </c>
      <c r="Z60" s="21">
        <v>0</v>
      </c>
      <c r="AA60" s="21">
        <v>0</v>
      </c>
      <c r="AB60" s="21">
        <v>0</v>
      </c>
      <c r="AC60" s="21">
        <v>0</v>
      </c>
      <c r="AD60" s="21"/>
      <c r="AE60" s="22"/>
      <c r="AG60" s="9"/>
    </row>
    <row r="61" spans="1:33" ht="13.5" customHeight="1" x14ac:dyDescent="0.2">
      <c r="A61" s="3"/>
      <c r="B61" s="9"/>
      <c r="C61" s="9"/>
      <c r="D61" s="9" t="s">
        <v>42</v>
      </c>
      <c r="W61" s="1"/>
      <c r="X61" s="21">
        <v>322</v>
      </c>
      <c r="Y61" s="21">
        <v>317</v>
      </c>
      <c r="Z61" s="21">
        <v>288</v>
      </c>
      <c r="AA61" s="21">
        <v>287</v>
      </c>
      <c r="AB61" s="21">
        <v>295</v>
      </c>
      <c r="AC61" s="21">
        <v>288</v>
      </c>
      <c r="AD61" s="21"/>
      <c r="AE61" s="22"/>
      <c r="AG61" s="9"/>
    </row>
    <row r="62" spans="1:33" ht="13.5" customHeight="1" x14ac:dyDescent="0.2">
      <c r="A62" s="3"/>
      <c r="B62" s="9"/>
      <c r="C62" s="9"/>
      <c r="D62" s="9" t="s">
        <v>83</v>
      </c>
      <c r="W62" s="1"/>
      <c r="X62" s="21">
        <v>2</v>
      </c>
      <c r="Y62" s="21">
        <v>2</v>
      </c>
      <c r="Z62" s="21">
        <v>1</v>
      </c>
      <c r="AA62" s="21">
        <v>1</v>
      </c>
      <c r="AB62" s="21">
        <v>3</v>
      </c>
      <c r="AC62" s="21">
        <v>3</v>
      </c>
      <c r="AD62" s="21"/>
      <c r="AE62" s="22"/>
      <c r="AG62" s="9"/>
    </row>
    <row r="63" spans="1:33" ht="13.5" customHeight="1" x14ac:dyDescent="0.2">
      <c r="A63" s="3"/>
      <c r="B63" s="9"/>
      <c r="C63" s="9"/>
      <c r="D63" s="9" t="s">
        <v>48</v>
      </c>
      <c r="W63" s="1"/>
      <c r="X63" s="23">
        <v>5</v>
      </c>
      <c r="Y63" s="23">
        <v>8</v>
      </c>
      <c r="Z63" s="23">
        <v>10</v>
      </c>
      <c r="AA63" s="23">
        <v>11</v>
      </c>
      <c r="AB63" s="23">
        <v>8</v>
      </c>
      <c r="AC63" s="23">
        <v>8</v>
      </c>
      <c r="AD63" s="23"/>
      <c r="AE63" s="22"/>
      <c r="AG63" s="9"/>
    </row>
    <row r="64" spans="1:33" ht="13.5" customHeight="1" x14ac:dyDescent="0.2">
      <c r="A64" s="3"/>
      <c r="B64" s="9"/>
      <c r="C64" s="9"/>
      <c r="D64" s="24"/>
      <c r="W64" s="1"/>
      <c r="X64" s="21">
        <f t="shared" ref="X64:AC64" si="29">SUM(X55:X63)</f>
        <v>445</v>
      </c>
      <c r="Y64" s="21">
        <f t="shared" si="29"/>
        <v>443</v>
      </c>
      <c r="Z64" s="21">
        <f t="shared" si="29"/>
        <v>407</v>
      </c>
      <c r="AA64" s="21">
        <f t="shared" si="29"/>
        <v>412</v>
      </c>
      <c r="AB64" s="21">
        <f t="shared" si="29"/>
        <v>417</v>
      </c>
      <c r="AC64" s="21">
        <f t="shared" si="29"/>
        <v>412</v>
      </c>
      <c r="AD64" s="21">
        <f t="shared" ref="AD64" si="30">SUM(AD55:AD63)</f>
        <v>0</v>
      </c>
      <c r="AE64" s="22"/>
      <c r="AG64" s="9"/>
    </row>
    <row r="65" spans="1:33" ht="13.5" customHeight="1" x14ac:dyDescent="0.2">
      <c r="A65" s="3"/>
      <c r="B65" s="9"/>
      <c r="C65" s="8" t="s">
        <v>49</v>
      </c>
      <c r="D65" s="8"/>
      <c r="E65" s="25"/>
      <c r="F65" s="25"/>
      <c r="G65" s="25"/>
      <c r="H65" s="25"/>
      <c r="I65" s="25"/>
      <c r="J65" s="25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21"/>
      <c r="X65" s="21"/>
      <c r="Y65" s="21"/>
      <c r="Z65" s="21"/>
      <c r="AA65" s="21"/>
      <c r="AB65" s="21"/>
      <c r="AC65" s="21"/>
      <c r="AD65" s="21"/>
      <c r="AE65" s="22"/>
      <c r="AG65" s="9"/>
    </row>
    <row r="66" spans="1:33" ht="13.5" customHeight="1" x14ac:dyDescent="0.2">
      <c r="A66" s="3"/>
      <c r="B66" s="9"/>
      <c r="D66" s="1" t="s">
        <v>28</v>
      </c>
      <c r="W66" s="27"/>
      <c r="X66" s="27">
        <v>425</v>
      </c>
      <c r="Y66" s="27">
        <v>465</v>
      </c>
      <c r="Z66" s="27">
        <v>527</v>
      </c>
      <c r="AA66" s="27">
        <v>558</v>
      </c>
      <c r="AB66" s="27">
        <v>594</v>
      </c>
      <c r="AC66" s="27">
        <v>602</v>
      </c>
      <c r="AD66" s="27">
        <v>549</v>
      </c>
      <c r="AE66" s="22"/>
      <c r="AG66" s="9"/>
    </row>
    <row r="67" spans="1:33" ht="13.5" customHeight="1" x14ac:dyDescent="0.2">
      <c r="A67" s="3"/>
      <c r="B67" s="9"/>
      <c r="D67" s="1" t="s">
        <v>29</v>
      </c>
      <c r="W67" s="27"/>
      <c r="X67" s="27">
        <v>7</v>
      </c>
      <c r="Y67" s="27">
        <v>5</v>
      </c>
      <c r="Z67" s="27">
        <v>5</v>
      </c>
      <c r="AA67" s="27">
        <v>5</v>
      </c>
      <c r="AB67" s="27">
        <v>2</v>
      </c>
      <c r="AC67" s="27">
        <v>1</v>
      </c>
      <c r="AD67" s="27">
        <v>5</v>
      </c>
      <c r="AE67" s="22"/>
      <c r="AG67" s="9"/>
    </row>
    <row r="68" spans="1:33" ht="13.5" customHeight="1" x14ac:dyDescent="0.2">
      <c r="A68" s="3"/>
      <c r="B68" s="9"/>
      <c r="D68" s="1" t="s">
        <v>30</v>
      </c>
      <c r="W68" s="1"/>
      <c r="X68" s="23">
        <v>5</v>
      </c>
      <c r="Y68" s="23">
        <v>3</v>
      </c>
      <c r="Z68" s="23">
        <v>4</v>
      </c>
      <c r="AA68" s="23">
        <v>3</v>
      </c>
      <c r="AB68" s="23">
        <v>6</v>
      </c>
      <c r="AC68" s="23">
        <v>6</v>
      </c>
      <c r="AD68" s="23">
        <v>7</v>
      </c>
      <c r="AE68" s="22"/>
      <c r="AG68" s="9"/>
    </row>
    <row r="69" spans="1:33" ht="13.5" customHeight="1" x14ac:dyDescent="0.2">
      <c r="A69" s="3"/>
      <c r="B69" s="9"/>
      <c r="C69" s="9"/>
      <c r="D69" s="9"/>
      <c r="W69" s="1"/>
      <c r="X69" s="30">
        <f t="shared" ref="X69:AC69" si="31">SUM(X66:X68)</f>
        <v>437</v>
      </c>
      <c r="Y69" s="30">
        <f t="shared" si="31"/>
        <v>473</v>
      </c>
      <c r="Z69" s="30">
        <f t="shared" si="31"/>
        <v>536</v>
      </c>
      <c r="AA69" s="30">
        <f t="shared" si="31"/>
        <v>566</v>
      </c>
      <c r="AB69" s="30">
        <f t="shared" si="31"/>
        <v>602</v>
      </c>
      <c r="AC69" s="30">
        <f t="shared" si="31"/>
        <v>609</v>
      </c>
      <c r="AD69" s="30">
        <f t="shared" ref="AD69" si="32">SUM(AD66:AD68)</f>
        <v>561</v>
      </c>
      <c r="AE69" s="22"/>
    </row>
    <row r="70" spans="1:33" ht="13.5" customHeight="1" x14ac:dyDescent="0.2">
      <c r="A70" s="3"/>
      <c r="AE70" s="22"/>
    </row>
    <row r="71" spans="1:33" ht="13.5" customHeight="1" x14ac:dyDescent="0.2">
      <c r="A71" s="3"/>
      <c r="B71" s="9"/>
      <c r="C71" s="9"/>
      <c r="D71" s="9"/>
      <c r="E71" s="31"/>
      <c r="F71" s="31"/>
      <c r="G71" s="31"/>
      <c r="H71" s="31"/>
      <c r="I71" s="31"/>
      <c r="J71" s="31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6"/>
    </row>
    <row r="72" spans="1:33" ht="13.5" customHeight="1" x14ac:dyDescent="0.2">
      <c r="A72" s="3"/>
      <c r="B72" s="4"/>
      <c r="C72" s="4"/>
      <c r="D72" s="4"/>
      <c r="E72" s="14" t="s">
        <v>3</v>
      </c>
      <c r="F72" s="14" t="s">
        <v>4</v>
      </c>
      <c r="G72" s="14" t="s">
        <v>5</v>
      </c>
      <c r="H72" s="14" t="s">
        <v>6</v>
      </c>
      <c r="I72" s="14" t="s">
        <v>7</v>
      </c>
      <c r="J72" s="14" t="s">
        <v>8</v>
      </c>
      <c r="K72" s="14" t="s">
        <v>9</v>
      </c>
      <c r="L72" s="14" t="s">
        <v>10</v>
      </c>
      <c r="M72" s="14" t="s">
        <v>11</v>
      </c>
      <c r="N72" s="14" t="s">
        <v>12</v>
      </c>
      <c r="O72" s="14" t="s">
        <v>13</v>
      </c>
      <c r="P72" s="14" t="s">
        <v>14</v>
      </c>
      <c r="Q72" s="14" t="s">
        <v>15</v>
      </c>
      <c r="R72" s="14" t="s">
        <v>16</v>
      </c>
      <c r="S72" s="14" t="s">
        <v>17</v>
      </c>
      <c r="T72" s="14" t="s">
        <v>18</v>
      </c>
      <c r="U72" s="14" t="s">
        <v>19</v>
      </c>
      <c r="V72" s="14" t="s">
        <v>20</v>
      </c>
      <c r="W72" s="14" t="s">
        <v>21</v>
      </c>
      <c r="X72" s="14" t="s">
        <v>22</v>
      </c>
      <c r="Y72" s="14" t="s">
        <v>23</v>
      </c>
      <c r="Z72" s="14" t="s">
        <v>94</v>
      </c>
      <c r="AA72" s="14" t="s">
        <v>96</v>
      </c>
      <c r="AB72" s="14" t="s">
        <v>97</v>
      </c>
      <c r="AC72" s="14" t="s">
        <v>98</v>
      </c>
      <c r="AD72" s="14" t="s">
        <v>99</v>
      </c>
      <c r="AE72" s="6"/>
    </row>
    <row r="73" spans="1:33" ht="13.5" customHeight="1" x14ac:dyDescent="0.2">
      <c r="A73" s="3"/>
      <c r="B73" s="9"/>
      <c r="C73" s="9"/>
      <c r="D73" s="9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6"/>
    </row>
    <row r="74" spans="1:33" ht="13.5" customHeight="1" x14ac:dyDescent="0.2">
      <c r="A74" s="3"/>
      <c r="B74" s="36" t="s">
        <v>50</v>
      </c>
      <c r="C74" s="42"/>
      <c r="D74" s="42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6"/>
    </row>
    <row r="75" spans="1:33" ht="13.5" customHeight="1" x14ac:dyDescent="0.2">
      <c r="A75" s="3"/>
      <c r="B75" s="9"/>
      <c r="C75" s="9"/>
      <c r="D75" s="9" t="s">
        <v>86</v>
      </c>
      <c r="W75" s="1"/>
      <c r="X75" s="18">
        <f t="shared" ref="X75:AC75" si="33">X91</f>
        <v>1899</v>
      </c>
      <c r="Y75" s="18">
        <f t="shared" si="33"/>
        <v>1900</v>
      </c>
      <c r="Z75" s="18">
        <f t="shared" si="33"/>
        <v>1889</v>
      </c>
      <c r="AA75" s="18">
        <f t="shared" si="33"/>
        <v>1866</v>
      </c>
      <c r="AB75" s="18">
        <f t="shared" si="33"/>
        <v>1875</v>
      </c>
      <c r="AC75" s="18">
        <f t="shared" si="33"/>
        <v>1771</v>
      </c>
      <c r="AD75" s="18">
        <f t="shared" ref="AD75" si="34">AD91</f>
        <v>1677</v>
      </c>
      <c r="AE75" s="6"/>
    </row>
    <row r="76" spans="1:33" ht="13.5" customHeight="1" x14ac:dyDescent="0.2">
      <c r="A76" s="3"/>
      <c r="B76" s="9"/>
      <c r="C76" s="9"/>
      <c r="D76" s="9" t="s">
        <v>88</v>
      </c>
      <c r="W76" s="1"/>
      <c r="X76" s="32">
        <f t="shared" ref="X76:AC76" si="35">X105</f>
        <v>328</v>
      </c>
      <c r="Y76" s="32">
        <f t="shared" si="35"/>
        <v>258</v>
      </c>
      <c r="Z76" s="32">
        <f t="shared" si="35"/>
        <v>219</v>
      </c>
      <c r="AA76" s="32">
        <f t="shared" si="35"/>
        <v>203</v>
      </c>
      <c r="AB76" s="32">
        <f t="shared" si="35"/>
        <v>290</v>
      </c>
      <c r="AC76" s="32">
        <f t="shared" si="35"/>
        <v>248</v>
      </c>
      <c r="AD76" s="32">
        <f t="shared" ref="AD76" si="36">AD105</f>
        <v>247</v>
      </c>
      <c r="AE76" s="6"/>
    </row>
    <row r="77" spans="1:33" ht="13.5" customHeight="1" x14ac:dyDescent="0.2">
      <c r="A77" s="3"/>
      <c r="B77" s="9"/>
      <c r="C77" s="9"/>
      <c r="D77" s="24"/>
      <c r="W77" s="1"/>
      <c r="X77" s="18">
        <f t="shared" ref="X77:AC77" si="37">SUM(X75:X76)</f>
        <v>2227</v>
      </c>
      <c r="Y77" s="18">
        <f t="shared" si="37"/>
        <v>2158</v>
      </c>
      <c r="Z77" s="18">
        <f t="shared" si="37"/>
        <v>2108</v>
      </c>
      <c r="AA77" s="18">
        <f t="shared" si="37"/>
        <v>2069</v>
      </c>
      <c r="AB77" s="18">
        <f t="shared" si="37"/>
        <v>2165</v>
      </c>
      <c r="AC77" s="18">
        <f t="shared" si="37"/>
        <v>2019</v>
      </c>
      <c r="AD77" s="18">
        <f t="shared" ref="AD77" si="38">SUM(AD75:AD76)</f>
        <v>1924</v>
      </c>
      <c r="AE77" s="6"/>
    </row>
    <row r="78" spans="1:33" ht="13.5" customHeight="1" x14ac:dyDescent="0.2">
      <c r="A78" s="3"/>
      <c r="B78" s="9"/>
      <c r="C78" s="8" t="s">
        <v>51</v>
      </c>
      <c r="D78" s="8"/>
      <c r="E78" s="25"/>
      <c r="F78" s="25"/>
      <c r="G78" s="25"/>
      <c r="H78" s="25"/>
      <c r="I78" s="25"/>
      <c r="J78" s="25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6"/>
    </row>
    <row r="79" spans="1:33" ht="13.5" customHeight="1" x14ac:dyDescent="0.2">
      <c r="A79" s="3"/>
      <c r="B79" s="9"/>
      <c r="C79" s="9"/>
      <c r="D79" s="1" t="s">
        <v>52</v>
      </c>
      <c r="U79" s="18"/>
      <c r="V79" s="18"/>
      <c r="W79" s="18"/>
      <c r="X79" s="18">
        <v>64</v>
      </c>
      <c r="Y79" s="18">
        <v>70</v>
      </c>
      <c r="Z79" s="18">
        <v>46</v>
      </c>
      <c r="AA79" s="18">
        <v>42</v>
      </c>
      <c r="AB79" s="18">
        <v>43</v>
      </c>
      <c r="AC79" s="18">
        <v>38</v>
      </c>
      <c r="AD79" s="18">
        <v>37</v>
      </c>
      <c r="AE79" s="6"/>
    </row>
    <row r="80" spans="1:33" ht="13.5" customHeight="1" x14ac:dyDescent="0.2">
      <c r="A80" s="3"/>
      <c r="B80" s="9"/>
      <c r="C80" s="9"/>
      <c r="D80" s="20" t="s">
        <v>53</v>
      </c>
      <c r="U80" s="18"/>
      <c r="V80" s="18"/>
      <c r="W80" s="18"/>
      <c r="X80" s="18">
        <v>67</v>
      </c>
      <c r="Y80" s="18">
        <v>64</v>
      </c>
      <c r="Z80" s="18">
        <v>31</v>
      </c>
      <c r="AA80" s="18">
        <v>28</v>
      </c>
      <c r="AB80" s="18">
        <v>39</v>
      </c>
      <c r="AC80" s="18">
        <v>31</v>
      </c>
      <c r="AD80" s="18">
        <v>40</v>
      </c>
      <c r="AE80" s="6"/>
    </row>
    <row r="81" spans="1:31" ht="13.5" customHeight="1" x14ac:dyDescent="0.2">
      <c r="A81" s="3"/>
      <c r="B81" s="9"/>
      <c r="C81" s="9"/>
      <c r="D81" s="1" t="s">
        <v>54</v>
      </c>
      <c r="U81" s="18"/>
      <c r="V81" s="18"/>
      <c r="W81" s="18"/>
      <c r="X81" s="18">
        <v>290</v>
      </c>
      <c r="Y81" s="18">
        <v>280</v>
      </c>
      <c r="Z81" s="18">
        <v>269</v>
      </c>
      <c r="AA81" s="18">
        <v>269</v>
      </c>
      <c r="AB81" s="18">
        <v>299</v>
      </c>
      <c r="AC81" s="18">
        <v>284</v>
      </c>
      <c r="AD81" s="18">
        <v>163</v>
      </c>
      <c r="AE81" s="6"/>
    </row>
    <row r="82" spans="1:31" ht="13.5" customHeight="1" x14ac:dyDescent="0.2">
      <c r="A82" s="3"/>
      <c r="B82" s="9"/>
      <c r="C82" s="9"/>
      <c r="D82" s="1" t="s">
        <v>55</v>
      </c>
      <c r="U82" s="18"/>
      <c r="V82" s="18"/>
      <c r="W82" s="18"/>
      <c r="X82" s="18">
        <v>76</v>
      </c>
      <c r="Y82" s="18">
        <v>77</v>
      </c>
      <c r="Z82" s="18">
        <v>96</v>
      </c>
      <c r="AA82" s="18">
        <v>88</v>
      </c>
      <c r="AB82" s="18">
        <v>72</v>
      </c>
      <c r="AC82" s="18">
        <v>69</v>
      </c>
      <c r="AD82" s="18">
        <v>150</v>
      </c>
      <c r="AE82" s="6"/>
    </row>
    <row r="83" spans="1:31" ht="13.5" customHeight="1" x14ac:dyDescent="0.2">
      <c r="A83" s="3"/>
      <c r="B83" s="9"/>
      <c r="C83" s="9"/>
      <c r="D83" s="1" t="s">
        <v>89</v>
      </c>
      <c r="U83" s="18"/>
      <c r="V83" s="18"/>
      <c r="W83" s="18"/>
      <c r="X83" s="18">
        <v>195</v>
      </c>
      <c r="Y83" s="18">
        <v>199</v>
      </c>
      <c r="Z83" s="18">
        <v>195</v>
      </c>
      <c r="AA83" s="18">
        <v>193</v>
      </c>
      <c r="AB83" s="18">
        <v>190</v>
      </c>
      <c r="AC83" s="18">
        <v>180</v>
      </c>
      <c r="AD83" s="18">
        <v>161</v>
      </c>
      <c r="AE83" s="6"/>
    </row>
    <row r="84" spans="1:31" ht="13.5" customHeight="1" x14ac:dyDescent="0.2">
      <c r="A84" s="3"/>
      <c r="B84" s="9"/>
      <c r="C84" s="9"/>
      <c r="D84" s="1" t="s">
        <v>56</v>
      </c>
      <c r="U84" s="18"/>
      <c r="V84" s="18"/>
      <c r="W84" s="18"/>
      <c r="X84" s="18">
        <v>185</v>
      </c>
      <c r="Y84" s="18">
        <v>196</v>
      </c>
      <c r="Z84" s="18">
        <v>241</v>
      </c>
      <c r="AA84" s="18">
        <v>247</v>
      </c>
      <c r="AB84" s="18">
        <v>249</v>
      </c>
      <c r="AC84" s="18">
        <v>249</v>
      </c>
      <c r="AD84" s="18">
        <v>245</v>
      </c>
      <c r="AE84" s="6"/>
    </row>
    <row r="85" spans="1:31" ht="13.5" customHeight="1" x14ac:dyDescent="0.2">
      <c r="A85" s="3"/>
      <c r="B85" s="9"/>
      <c r="C85" s="9"/>
      <c r="D85" s="1" t="s">
        <v>57</v>
      </c>
      <c r="U85" s="18"/>
      <c r="V85" s="18"/>
      <c r="W85" s="18"/>
      <c r="X85" s="18">
        <v>399</v>
      </c>
      <c r="Y85" s="18">
        <v>400</v>
      </c>
      <c r="Z85" s="18">
        <v>411</v>
      </c>
      <c r="AA85" s="18">
        <v>407</v>
      </c>
      <c r="AB85" s="18">
        <v>402</v>
      </c>
      <c r="AC85" s="18">
        <v>393</v>
      </c>
      <c r="AD85" s="18">
        <v>419</v>
      </c>
      <c r="AE85" s="6"/>
    </row>
    <row r="86" spans="1:31" ht="13.5" customHeight="1" x14ac:dyDescent="0.2">
      <c r="A86" s="3"/>
      <c r="B86" s="9"/>
      <c r="C86" s="9"/>
      <c r="D86" s="1" t="s">
        <v>58</v>
      </c>
      <c r="U86" s="18"/>
      <c r="V86" s="18"/>
      <c r="W86" s="18"/>
      <c r="X86" s="18">
        <v>183</v>
      </c>
      <c r="Y86" s="18">
        <v>183</v>
      </c>
      <c r="Z86" s="18">
        <v>174</v>
      </c>
      <c r="AA86" s="18">
        <v>170</v>
      </c>
      <c r="AB86" s="18">
        <v>161</v>
      </c>
      <c r="AC86" s="18">
        <v>134</v>
      </c>
      <c r="AD86" s="18">
        <v>130</v>
      </c>
      <c r="AE86" s="6"/>
    </row>
    <row r="87" spans="1:31" ht="13.5" customHeight="1" x14ac:dyDescent="0.2">
      <c r="A87" s="3"/>
      <c r="B87" s="9"/>
      <c r="C87" s="9"/>
      <c r="D87" s="1" t="s">
        <v>59</v>
      </c>
      <c r="U87" s="18"/>
      <c r="V87" s="18"/>
      <c r="W87" s="18"/>
      <c r="X87" s="18">
        <v>0</v>
      </c>
      <c r="Y87" s="18">
        <v>0</v>
      </c>
      <c r="Z87" s="18">
        <v>0</v>
      </c>
      <c r="AA87" s="18">
        <v>0</v>
      </c>
      <c r="AB87" s="18">
        <v>0</v>
      </c>
      <c r="AC87" s="18">
        <v>0</v>
      </c>
      <c r="AD87" s="18">
        <v>2</v>
      </c>
      <c r="AE87" s="6"/>
    </row>
    <row r="88" spans="1:31" ht="13.5" customHeight="1" x14ac:dyDescent="0.2">
      <c r="A88" s="3"/>
      <c r="B88" s="9"/>
      <c r="C88" s="9"/>
      <c r="D88" s="1" t="s">
        <v>60</v>
      </c>
      <c r="U88" s="18"/>
      <c r="V88" s="18"/>
      <c r="W88" s="18"/>
      <c r="X88" s="18">
        <v>360</v>
      </c>
      <c r="Y88" s="18">
        <v>349</v>
      </c>
      <c r="Z88" s="18">
        <v>353</v>
      </c>
      <c r="AA88" s="18">
        <v>346</v>
      </c>
      <c r="AB88" s="18">
        <v>348</v>
      </c>
      <c r="AC88" s="18">
        <v>325</v>
      </c>
      <c r="AD88" s="18">
        <v>263</v>
      </c>
      <c r="AE88" s="6"/>
    </row>
    <row r="89" spans="1:31" ht="13.5" customHeight="1" x14ac:dyDescent="0.2">
      <c r="A89" s="3"/>
      <c r="B89" s="9"/>
      <c r="C89" s="9"/>
      <c r="D89" s="1" t="s">
        <v>61</v>
      </c>
      <c r="U89" s="18"/>
      <c r="V89" s="18"/>
      <c r="W89" s="18"/>
      <c r="X89" s="18">
        <v>72</v>
      </c>
      <c r="Y89" s="18">
        <v>70</v>
      </c>
      <c r="Z89" s="18">
        <v>64</v>
      </c>
      <c r="AA89" s="18">
        <v>66</v>
      </c>
      <c r="AB89" s="18">
        <v>60</v>
      </c>
      <c r="AC89" s="18">
        <v>56</v>
      </c>
      <c r="AD89" s="18">
        <v>48</v>
      </c>
      <c r="AE89" s="6"/>
    </row>
    <row r="90" spans="1:31" ht="13.5" customHeight="1" x14ac:dyDescent="0.2">
      <c r="A90" s="3"/>
      <c r="B90" s="9"/>
      <c r="C90" s="9"/>
      <c r="D90" s="1" t="s">
        <v>62</v>
      </c>
      <c r="W90" s="1"/>
      <c r="X90" s="32">
        <v>8</v>
      </c>
      <c r="Y90" s="32">
        <v>12</v>
      </c>
      <c r="Z90" s="32">
        <v>9</v>
      </c>
      <c r="AA90" s="32">
        <v>10</v>
      </c>
      <c r="AB90" s="32">
        <v>12</v>
      </c>
      <c r="AC90" s="32">
        <v>12</v>
      </c>
      <c r="AD90" s="32">
        <v>19</v>
      </c>
      <c r="AE90" s="6"/>
    </row>
    <row r="91" spans="1:31" ht="13.5" customHeight="1" x14ac:dyDescent="0.2">
      <c r="A91" s="3"/>
      <c r="B91" s="9"/>
      <c r="C91" s="9"/>
      <c r="D91" s="24"/>
      <c r="W91" s="1"/>
      <c r="X91" s="18">
        <f t="shared" ref="X91:AC91" si="39">SUM(X79:X90)</f>
        <v>1899</v>
      </c>
      <c r="Y91" s="18">
        <f t="shared" si="39"/>
        <v>1900</v>
      </c>
      <c r="Z91" s="18">
        <f t="shared" si="39"/>
        <v>1889</v>
      </c>
      <c r="AA91" s="18">
        <f t="shared" si="39"/>
        <v>1866</v>
      </c>
      <c r="AB91" s="18">
        <f t="shared" si="39"/>
        <v>1875</v>
      </c>
      <c r="AC91" s="18">
        <f t="shared" si="39"/>
        <v>1771</v>
      </c>
      <c r="AD91" s="18">
        <f t="shared" ref="AD91" si="40">SUM(AD79:AD90)</f>
        <v>1677</v>
      </c>
      <c r="AE91" s="6"/>
    </row>
    <row r="92" spans="1:31" ht="13.5" customHeight="1" x14ac:dyDescent="0.2">
      <c r="A92" s="3"/>
      <c r="B92" s="9"/>
      <c r="C92" s="8" t="s">
        <v>63</v>
      </c>
      <c r="D92" s="8"/>
      <c r="W92" s="1"/>
      <c r="X92" s="10"/>
      <c r="Y92" s="10"/>
      <c r="Z92" s="10"/>
      <c r="AA92" s="10"/>
      <c r="AB92" s="10"/>
      <c r="AC92" s="10"/>
      <c r="AD92" s="10"/>
      <c r="AE92" s="6"/>
    </row>
    <row r="93" spans="1:31" ht="13.5" customHeight="1" x14ac:dyDescent="0.2">
      <c r="A93" s="3"/>
      <c r="B93" s="9"/>
      <c r="C93" s="9"/>
      <c r="D93" s="1" t="s">
        <v>52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8"/>
      <c r="P93" s="18"/>
      <c r="Q93" s="18"/>
      <c r="R93" s="18"/>
      <c r="S93" s="18"/>
      <c r="T93" s="18"/>
      <c r="U93" s="18"/>
      <c r="V93" s="18"/>
      <c r="W93" s="18"/>
      <c r="X93" s="18">
        <v>5</v>
      </c>
      <c r="Y93" s="18">
        <v>4</v>
      </c>
      <c r="Z93" s="18">
        <v>0</v>
      </c>
      <c r="AA93" s="18">
        <v>0</v>
      </c>
      <c r="AB93" s="18">
        <v>1</v>
      </c>
      <c r="AC93" s="18">
        <v>0</v>
      </c>
      <c r="AD93" s="18">
        <v>0</v>
      </c>
      <c r="AE93" s="6"/>
    </row>
    <row r="94" spans="1:31" ht="13.5" customHeight="1" x14ac:dyDescent="0.2">
      <c r="A94" s="3"/>
      <c r="B94" s="9"/>
      <c r="C94" s="9"/>
      <c r="D94" s="20" t="s">
        <v>53</v>
      </c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8"/>
      <c r="P94" s="18"/>
      <c r="Q94" s="18"/>
      <c r="R94" s="18"/>
      <c r="S94" s="18"/>
      <c r="T94" s="18"/>
      <c r="U94" s="18"/>
      <c r="V94" s="18"/>
      <c r="W94" s="18"/>
      <c r="X94" s="18">
        <v>103</v>
      </c>
      <c r="Y94" s="30">
        <v>46</v>
      </c>
      <c r="Z94" s="30">
        <v>40</v>
      </c>
      <c r="AA94" s="30">
        <v>35</v>
      </c>
      <c r="AB94" s="30">
        <v>94</v>
      </c>
      <c r="AC94" s="30">
        <v>30</v>
      </c>
      <c r="AD94" s="30">
        <v>36</v>
      </c>
      <c r="AE94" s="6"/>
    </row>
    <row r="95" spans="1:31" ht="13.5" customHeight="1" x14ac:dyDescent="0.2">
      <c r="A95" s="3"/>
      <c r="B95" s="9"/>
      <c r="C95" s="9"/>
      <c r="D95" s="1" t="s">
        <v>54</v>
      </c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8"/>
      <c r="P95" s="18"/>
      <c r="Q95" s="18"/>
      <c r="R95" s="18"/>
      <c r="S95" s="18"/>
      <c r="T95" s="18"/>
      <c r="U95" s="18"/>
      <c r="V95" s="18"/>
      <c r="W95" s="18"/>
      <c r="X95" s="18">
        <v>11</v>
      </c>
      <c r="Y95" s="18">
        <v>11</v>
      </c>
      <c r="Z95" s="18">
        <v>14</v>
      </c>
      <c r="AA95" s="18">
        <v>10</v>
      </c>
      <c r="AB95" s="18">
        <v>9</v>
      </c>
      <c r="AC95" s="18">
        <v>8</v>
      </c>
      <c r="AD95" s="18">
        <v>0</v>
      </c>
      <c r="AE95" s="6"/>
    </row>
    <row r="96" spans="1:31" ht="13.5" customHeight="1" x14ac:dyDescent="0.2">
      <c r="A96" s="3"/>
      <c r="B96" s="9"/>
      <c r="C96" s="9"/>
      <c r="D96" s="1" t="s">
        <v>55</v>
      </c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8"/>
      <c r="P96" s="18"/>
      <c r="Q96" s="18"/>
      <c r="R96" s="18"/>
      <c r="S96" s="18"/>
      <c r="T96" s="18"/>
      <c r="U96" s="18"/>
      <c r="V96" s="18"/>
      <c r="W96" s="18"/>
      <c r="X96" s="18">
        <v>15</v>
      </c>
      <c r="Y96" s="18">
        <v>11</v>
      </c>
      <c r="Z96" s="18">
        <v>9</v>
      </c>
      <c r="AA96" s="18">
        <v>4</v>
      </c>
      <c r="AB96" s="18">
        <v>2</v>
      </c>
      <c r="AC96" s="18">
        <v>2</v>
      </c>
      <c r="AD96" s="18">
        <v>4</v>
      </c>
      <c r="AE96" s="6"/>
    </row>
    <row r="97" spans="1:31" ht="13.5" customHeight="1" x14ac:dyDescent="0.2">
      <c r="A97" s="3"/>
      <c r="B97" s="9"/>
      <c r="C97" s="9"/>
      <c r="D97" s="1" t="s">
        <v>89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8"/>
      <c r="P97" s="18"/>
      <c r="Q97" s="18"/>
      <c r="R97" s="18"/>
      <c r="S97" s="18"/>
      <c r="T97" s="18"/>
      <c r="U97" s="18"/>
      <c r="V97" s="18"/>
      <c r="W97" s="18"/>
      <c r="X97" s="18">
        <v>52</v>
      </c>
      <c r="Y97" s="18">
        <v>45</v>
      </c>
      <c r="Z97" s="18">
        <v>41</v>
      </c>
      <c r="AA97" s="18">
        <v>36</v>
      </c>
      <c r="AB97" s="18">
        <v>38</v>
      </c>
      <c r="AC97" s="18">
        <v>27</v>
      </c>
      <c r="AD97" s="18">
        <v>29</v>
      </c>
      <c r="AE97" s="6"/>
    </row>
    <row r="98" spans="1:31" ht="13.5" customHeight="1" x14ac:dyDescent="0.2">
      <c r="A98" s="3"/>
      <c r="B98" s="9"/>
      <c r="C98" s="9"/>
      <c r="D98" s="1" t="s">
        <v>56</v>
      </c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8"/>
      <c r="P98" s="18"/>
      <c r="Q98" s="18"/>
      <c r="R98" s="18"/>
      <c r="S98" s="18"/>
      <c r="T98" s="18"/>
      <c r="U98" s="18"/>
      <c r="V98" s="18"/>
      <c r="W98" s="18"/>
      <c r="X98" s="18">
        <v>24</v>
      </c>
      <c r="Y98" s="18">
        <v>24</v>
      </c>
      <c r="Z98" s="18">
        <v>25</v>
      </c>
      <c r="AA98" s="18">
        <v>29</v>
      </c>
      <c r="AB98" s="18">
        <v>31</v>
      </c>
      <c r="AC98" s="18">
        <v>27</v>
      </c>
      <c r="AD98" s="18">
        <v>20</v>
      </c>
      <c r="AE98" s="6"/>
    </row>
    <row r="99" spans="1:31" ht="13.5" customHeight="1" x14ac:dyDescent="0.2">
      <c r="A99" s="3"/>
      <c r="B99" s="9"/>
      <c r="C99" s="9"/>
      <c r="D99" s="1" t="s">
        <v>57</v>
      </c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8"/>
      <c r="P99" s="18"/>
      <c r="Q99" s="18"/>
      <c r="R99" s="18"/>
      <c r="S99" s="18"/>
      <c r="T99" s="18"/>
      <c r="U99" s="18"/>
      <c r="V99" s="18"/>
      <c r="W99" s="18"/>
      <c r="X99" s="18">
        <v>15</v>
      </c>
      <c r="Y99" s="18">
        <v>9</v>
      </c>
      <c r="Z99" s="18">
        <v>4</v>
      </c>
      <c r="AA99" s="18">
        <v>3</v>
      </c>
      <c r="AB99" s="18">
        <v>23</v>
      </c>
      <c r="AC99" s="18">
        <v>30</v>
      </c>
      <c r="AD99" s="18">
        <v>28</v>
      </c>
      <c r="AE99" s="6"/>
    </row>
    <row r="100" spans="1:31" ht="13.5" customHeight="1" x14ac:dyDescent="0.2">
      <c r="A100" s="3"/>
      <c r="B100" s="9"/>
      <c r="C100" s="9"/>
      <c r="D100" s="1" t="s">
        <v>58</v>
      </c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8"/>
      <c r="P100" s="18"/>
      <c r="Q100" s="18"/>
      <c r="R100" s="18"/>
      <c r="S100" s="18"/>
      <c r="T100" s="18"/>
      <c r="U100" s="18"/>
      <c r="V100" s="18"/>
      <c r="W100" s="18"/>
      <c r="X100" s="18">
        <v>32</v>
      </c>
      <c r="Y100" s="18">
        <v>39</v>
      </c>
      <c r="Z100" s="18">
        <v>36</v>
      </c>
      <c r="AA100" s="18">
        <v>35</v>
      </c>
      <c r="AB100" s="18">
        <v>35</v>
      </c>
      <c r="AC100" s="18">
        <v>30</v>
      </c>
      <c r="AD100" s="18">
        <v>28</v>
      </c>
      <c r="AE100" s="6"/>
    </row>
    <row r="101" spans="1:31" ht="13.5" customHeight="1" x14ac:dyDescent="0.2">
      <c r="A101" s="3"/>
      <c r="B101" s="9"/>
      <c r="C101" s="9"/>
      <c r="D101" s="1" t="s">
        <v>59</v>
      </c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8"/>
      <c r="P101" s="18"/>
      <c r="Q101" s="18"/>
      <c r="R101" s="18"/>
      <c r="S101" s="18"/>
      <c r="T101" s="18"/>
      <c r="U101" s="18"/>
      <c r="V101" s="18"/>
      <c r="W101" s="18"/>
      <c r="X101" s="18">
        <v>6</v>
      </c>
      <c r="Y101" s="18">
        <v>7</v>
      </c>
      <c r="Z101" s="18">
        <v>6</v>
      </c>
      <c r="AA101" s="18">
        <v>7</v>
      </c>
      <c r="AB101" s="18">
        <v>7</v>
      </c>
      <c r="AC101" s="18">
        <v>55</v>
      </c>
      <c r="AD101" s="18">
        <v>63</v>
      </c>
      <c r="AE101" s="6"/>
    </row>
    <row r="102" spans="1:31" ht="13.5" customHeight="1" x14ac:dyDescent="0.2">
      <c r="A102" s="3"/>
      <c r="B102" s="9"/>
      <c r="C102" s="9"/>
      <c r="D102" s="1" t="s">
        <v>60</v>
      </c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8"/>
      <c r="P102" s="18"/>
      <c r="Q102" s="18"/>
      <c r="R102" s="18"/>
      <c r="S102" s="18"/>
      <c r="T102" s="18"/>
      <c r="U102" s="18"/>
      <c r="V102" s="18"/>
      <c r="W102" s="18"/>
      <c r="X102" s="18">
        <v>65</v>
      </c>
      <c r="Y102" s="18">
        <v>61</v>
      </c>
      <c r="Z102" s="18">
        <v>42</v>
      </c>
      <c r="AA102" s="18">
        <v>42</v>
      </c>
      <c r="AB102" s="18">
        <v>48</v>
      </c>
      <c r="AC102" s="18">
        <v>39</v>
      </c>
      <c r="AD102" s="18">
        <v>39</v>
      </c>
      <c r="AE102" s="6"/>
    </row>
    <row r="103" spans="1:31" ht="13.5" customHeight="1" x14ac:dyDescent="0.2">
      <c r="A103" s="3"/>
      <c r="B103" s="9"/>
      <c r="C103" s="9"/>
      <c r="D103" s="1" t="s">
        <v>61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8"/>
      <c r="P103" s="18"/>
      <c r="Q103" s="18"/>
      <c r="R103" s="18"/>
      <c r="S103" s="18"/>
      <c r="T103" s="18"/>
      <c r="U103" s="18"/>
      <c r="V103" s="18"/>
      <c r="W103" s="18"/>
      <c r="X103" s="18">
        <v>0</v>
      </c>
      <c r="Y103" s="18">
        <v>0</v>
      </c>
      <c r="Z103" s="18">
        <v>1</v>
      </c>
      <c r="AA103" s="18">
        <v>1</v>
      </c>
      <c r="AB103" s="18">
        <v>1</v>
      </c>
      <c r="AC103" s="18">
        <v>0</v>
      </c>
      <c r="AD103" s="18">
        <v>0</v>
      </c>
      <c r="AE103" s="6"/>
    </row>
    <row r="104" spans="1:31" ht="13.5" customHeight="1" x14ac:dyDescent="0.2">
      <c r="A104" s="3"/>
      <c r="B104" s="9"/>
      <c r="C104" s="9"/>
      <c r="D104" s="1" t="s">
        <v>62</v>
      </c>
      <c r="W104" s="1"/>
      <c r="X104" s="32">
        <v>0</v>
      </c>
      <c r="Y104" s="32">
        <v>1</v>
      </c>
      <c r="Z104" s="32">
        <v>1</v>
      </c>
      <c r="AA104" s="32">
        <v>1</v>
      </c>
      <c r="AB104" s="32">
        <v>1</v>
      </c>
      <c r="AC104" s="32">
        <v>0</v>
      </c>
      <c r="AD104" s="32">
        <v>0</v>
      </c>
      <c r="AE104" s="6"/>
    </row>
    <row r="105" spans="1:31" ht="13.5" customHeight="1" x14ac:dyDescent="0.2">
      <c r="A105" s="3"/>
      <c r="B105" s="9"/>
      <c r="C105" s="9"/>
      <c r="D105" s="24"/>
      <c r="W105" s="1"/>
      <c r="X105" s="18">
        <f t="shared" ref="X105:AC105" si="41">SUM(X93:X104)</f>
        <v>328</v>
      </c>
      <c r="Y105" s="18">
        <f t="shared" si="41"/>
        <v>258</v>
      </c>
      <c r="Z105" s="18">
        <f t="shared" si="41"/>
        <v>219</v>
      </c>
      <c r="AA105" s="18">
        <f t="shared" si="41"/>
        <v>203</v>
      </c>
      <c r="AB105" s="18">
        <f t="shared" si="41"/>
        <v>290</v>
      </c>
      <c r="AC105" s="18">
        <f t="shared" si="41"/>
        <v>248</v>
      </c>
      <c r="AD105" s="18">
        <f t="shared" ref="AD105" si="42">SUM(AD93:AD104)</f>
        <v>247</v>
      </c>
      <c r="AE105" s="6"/>
    </row>
    <row r="106" spans="1:31" ht="13.5" customHeight="1" x14ac:dyDescent="0.2">
      <c r="A106" s="3"/>
      <c r="B106" s="9"/>
      <c r="C106" s="9"/>
      <c r="D106" s="24"/>
      <c r="W106" s="1"/>
      <c r="X106" s="18"/>
      <c r="Y106" s="18"/>
      <c r="Z106" s="18"/>
      <c r="AA106" s="18"/>
      <c r="AB106" s="18"/>
      <c r="AC106" s="18"/>
      <c r="AD106" s="18"/>
      <c r="AE106" s="6"/>
    </row>
    <row r="107" spans="1:31" ht="13.5" customHeight="1" x14ac:dyDescent="0.2">
      <c r="A107" s="3"/>
      <c r="B107" s="36" t="s">
        <v>64</v>
      </c>
      <c r="C107" s="42"/>
      <c r="D107" s="42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6"/>
    </row>
    <row r="108" spans="1:31" ht="13.5" customHeight="1" x14ac:dyDescent="0.2">
      <c r="A108" s="3"/>
      <c r="D108" s="1" t="s">
        <v>65</v>
      </c>
      <c r="X108" s="26">
        <v>323</v>
      </c>
      <c r="Y108" s="26">
        <v>343</v>
      </c>
      <c r="Z108" s="26">
        <v>353</v>
      </c>
      <c r="AA108" s="26">
        <v>290</v>
      </c>
      <c r="AB108" s="26">
        <v>296</v>
      </c>
      <c r="AC108" s="26">
        <v>305</v>
      </c>
      <c r="AD108" s="26">
        <v>255</v>
      </c>
      <c r="AE108" s="6"/>
    </row>
    <row r="109" spans="1:31" ht="13.5" customHeight="1" x14ac:dyDescent="0.2">
      <c r="A109" s="3"/>
      <c r="D109" s="1" t="s">
        <v>29</v>
      </c>
      <c r="X109" s="26">
        <v>156</v>
      </c>
      <c r="Y109" s="26">
        <v>179</v>
      </c>
      <c r="Z109" s="26">
        <v>149</v>
      </c>
      <c r="AA109" s="26">
        <v>163</v>
      </c>
      <c r="AB109" s="26">
        <v>122</v>
      </c>
      <c r="AC109" s="26">
        <v>139</v>
      </c>
      <c r="AD109" s="26">
        <v>138</v>
      </c>
      <c r="AE109" s="6"/>
    </row>
    <row r="110" spans="1:31" ht="13.5" customHeight="1" x14ac:dyDescent="0.2">
      <c r="A110" s="3"/>
      <c r="D110" s="1" t="s">
        <v>66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>
        <v>64</v>
      </c>
      <c r="Y110" s="5">
        <v>60</v>
      </c>
      <c r="Z110" s="5">
        <v>35</v>
      </c>
      <c r="AA110" s="5">
        <v>71</v>
      </c>
      <c r="AB110" s="5">
        <v>103</v>
      </c>
      <c r="AC110" s="5">
        <v>56</v>
      </c>
      <c r="AD110" s="5">
        <v>93</v>
      </c>
      <c r="AE110" s="6"/>
    </row>
    <row r="111" spans="1:31" ht="13.5" customHeight="1" x14ac:dyDescent="0.2">
      <c r="A111" s="3"/>
      <c r="B111" s="9"/>
      <c r="C111" s="9"/>
      <c r="D111" s="9"/>
      <c r="E111" s="33">
        <v>263</v>
      </c>
      <c r="F111" s="33">
        <v>278</v>
      </c>
      <c r="G111" s="33">
        <v>308</v>
      </c>
      <c r="H111" s="33">
        <v>315</v>
      </c>
      <c r="I111" s="33">
        <v>343</v>
      </c>
      <c r="J111" s="33">
        <v>370</v>
      </c>
      <c r="K111" s="10">
        <v>391</v>
      </c>
      <c r="L111" s="10">
        <v>387</v>
      </c>
      <c r="M111" s="10">
        <v>473</v>
      </c>
      <c r="N111" s="10">
        <v>460</v>
      </c>
      <c r="O111" s="10">
        <v>460</v>
      </c>
      <c r="P111" s="10">
        <v>462</v>
      </c>
      <c r="Q111" s="10">
        <v>456</v>
      </c>
      <c r="R111" s="10">
        <v>469</v>
      </c>
      <c r="S111" s="18">
        <v>464</v>
      </c>
      <c r="T111" s="18">
        <v>510</v>
      </c>
      <c r="U111" s="18">
        <v>537</v>
      </c>
      <c r="V111" s="18">
        <v>562</v>
      </c>
      <c r="W111" s="18">
        <v>548</v>
      </c>
      <c r="X111" s="26">
        <f t="shared" ref="X111:AC111" si="43">SUM(X108:X110)</f>
        <v>543</v>
      </c>
      <c r="Y111" s="26">
        <f t="shared" si="43"/>
        <v>582</v>
      </c>
      <c r="Z111" s="26">
        <f t="shared" si="43"/>
        <v>537</v>
      </c>
      <c r="AA111" s="26">
        <f t="shared" si="43"/>
        <v>524</v>
      </c>
      <c r="AB111" s="26">
        <f t="shared" si="43"/>
        <v>521</v>
      </c>
      <c r="AC111" s="26">
        <f t="shared" si="43"/>
        <v>500</v>
      </c>
      <c r="AD111" s="26">
        <f t="shared" ref="AD111" si="44">SUM(AD108:AD110)</f>
        <v>486</v>
      </c>
      <c r="AE111" s="6"/>
    </row>
    <row r="112" spans="1:31" ht="13.5" customHeight="1" x14ac:dyDescent="0.2">
      <c r="A112" s="3"/>
      <c r="B112" s="4"/>
      <c r="C112" s="4"/>
      <c r="D112" s="4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6"/>
    </row>
    <row r="113" spans="1:31" ht="13.5" customHeight="1" x14ac:dyDescent="0.2">
      <c r="A113" s="3"/>
      <c r="B113" s="9" t="s">
        <v>70</v>
      </c>
      <c r="C113" s="9"/>
      <c r="D113" s="9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6"/>
    </row>
    <row r="114" spans="1:31" ht="13.5" customHeight="1" x14ac:dyDescent="0.2">
      <c r="A114" s="3"/>
      <c r="B114" s="9"/>
      <c r="C114" s="9"/>
      <c r="D114" s="9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6"/>
    </row>
    <row r="115" spans="1:31" ht="13.5" customHeight="1" x14ac:dyDescent="0.2">
      <c r="A115" s="3"/>
      <c r="B115" s="9" t="s">
        <v>72</v>
      </c>
      <c r="C115" s="9"/>
      <c r="D115" s="9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6"/>
    </row>
    <row r="116" spans="1:31" ht="13.5" customHeight="1" x14ac:dyDescent="0.2">
      <c r="A116" s="3"/>
      <c r="B116" s="9" t="s">
        <v>73</v>
      </c>
      <c r="C116" s="9"/>
      <c r="D116" s="9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6"/>
    </row>
    <row r="117" spans="1:31" ht="13.5" customHeight="1" x14ac:dyDescent="0.2">
      <c r="A117" s="3"/>
      <c r="B117" s="9"/>
      <c r="C117" s="9"/>
      <c r="D117" s="9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AE117" s="6"/>
    </row>
    <row r="118" spans="1:31" ht="13.5" customHeight="1" x14ac:dyDescent="0.2">
      <c r="A118" s="34"/>
      <c r="B118" s="107" t="s">
        <v>80</v>
      </c>
      <c r="C118" s="107"/>
      <c r="D118" s="107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14"/>
      <c r="Z118" s="14"/>
      <c r="AA118" s="14"/>
      <c r="AB118" s="14"/>
      <c r="AC118" s="14"/>
      <c r="AD118" s="14" t="s">
        <v>101</v>
      </c>
      <c r="AE118" s="35"/>
    </row>
  </sheetData>
  <mergeCells count="2">
    <mergeCell ref="A2:AE2"/>
    <mergeCell ref="B118:D118"/>
  </mergeCells>
  <hyperlinks>
    <hyperlink ref="B118:D118" r:id="rId1" display="Source: IPEDS HR, Human Resources Survey"/>
  </hyperlinks>
  <printOptions horizontalCentered="1"/>
  <pageMargins left="0.7" right="0.45" top="0.5" bottom="0.25" header="0.5" footer="0.5"/>
  <pageSetup scale="79" orientation="portrait" r:id="rId2"/>
  <headerFooter alignWithMargins="0"/>
  <rowBreaks count="1" manualBreakCount="1">
    <brk id="7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8"/>
  <sheetViews>
    <sheetView zoomScaleNormal="100" workbookViewId="0"/>
  </sheetViews>
  <sheetFormatPr defaultRowHeight="13.5" customHeight="1" x14ac:dyDescent="0.2"/>
  <cols>
    <col min="1" max="3" width="2.7109375" style="1" customWidth="1"/>
    <col min="4" max="4" width="37.7109375" style="1" customWidth="1"/>
    <col min="5" max="24" width="8.7109375" style="26" hidden="1" customWidth="1"/>
    <col min="25" max="30" width="8.7109375" style="26" customWidth="1"/>
    <col min="31" max="31" width="2.7109375" style="1" customWidth="1"/>
    <col min="32" max="16384" width="9.140625" style="1"/>
  </cols>
  <sheetData>
    <row r="1" spans="1:33" ht="13.5" customHeight="1" x14ac:dyDescent="0.2">
      <c r="A1" s="20"/>
    </row>
    <row r="2" spans="1:33" ht="15" customHeight="1" x14ac:dyDescent="0.25">
      <c r="A2" s="103" t="s">
        <v>0</v>
      </c>
      <c r="B2" s="104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6"/>
    </row>
    <row r="3" spans="1:33" ht="13.5" customHeight="1" x14ac:dyDescent="0.2">
      <c r="A3" s="3"/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6"/>
    </row>
    <row r="4" spans="1:33" ht="15" customHeight="1" x14ac:dyDescent="0.25">
      <c r="A4" s="3"/>
      <c r="B4" s="7" t="s">
        <v>1</v>
      </c>
      <c r="C4" s="8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6"/>
    </row>
    <row r="5" spans="1:33" ht="15" customHeight="1" x14ac:dyDescent="0.25">
      <c r="A5" s="3"/>
      <c r="B5" s="7" t="s">
        <v>71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6"/>
    </row>
    <row r="6" spans="1:33" ht="13.5" customHeight="1" thickBot="1" x14ac:dyDescent="0.25">
      <c r="A6" s="3"/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6"/>
    </row>
    <row r="7" spans="1:33" ht="13.5" customHeight="1" thickTop="1" x14ac:dyDescent="0.2">
      <c r="A7" s="3"/>
      <c r="B7" s="13"/>
      <c r="C7" s="4"/>
      <c r="D7" s="4"/>
      <c r="E7" s="14" t="s">
        <v>3</v>
      </c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  <c r="K7" s="14" t="s">
        <v>9</v>
      </c>
      <c r="L7" s="14" t="s">
        <v>10</v>
      </c>
      <c r="M7" s="14" t="s">
        <v>11</v>
      </c>
      <c r="N7" s="14" t="s">
        <v>12</v>
      </c>
      <c r="O7" s="14" t="s">
        <v>13</v>
      </c>
      <c r="P7" s="14" t="s">
        <v>14</v>
      </c>
      <c r="Q7" s="14" t="s">
        <v>15</v>
      </c>
      <c r="R7" s="14" t="s">
        <v>16</v>
      </c>
      <c r="S7" s="14" t="s">
        <v>17</v>
      </c>
      <c r="T7" s="14" t="s">
        <v>18</v>
      </c>
      <c r="U7" s="14" t="s">
        <v>19</v>
      </c>
      <c r="V7" s="14" t="s">
        <v>20</v>
      </c>
      <c r="W7" s="14" t="s">
        <v>21</v>
      </c>
      <c r="X7" s="14" t="s">
        <v>22</v>
      </c>
      <c r="Y7" s="14" t="s">
        <v>23</v>
      </c>
      <c r="Z7" s="14" t="s">
        <v>94</v>
      </c>
      <c r="AA7" s="14" t="s">
        <v>96</v>
      </c>
      <c r="AB7" s="14" t="s">
        <v>97</v>
      </c>
      <c r="AC7" s="14" t="s">
        <v>98</v>
      </c>
      <c r="AD7" s="14" t="s">
        <v>99</v>
      </c>
      <c r="AE7" s="6"/>
    </row>
    <row r="8" spans="1:33" ht="13.5" customHeight="1" x14ac:dyDescent="0.2">
      <c r="A8" s="3"/>
      <c r="B8" s="9"/>
      <c r="C8" s="9"/>
      <c r="D8" s="9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6"/>
    </row>
    <row r="9" spans="1:33" ht="13.5" customHeight="1" x14ac:dyDescent="0.2">
      <c r="A9" s="3"/>
      <c r="B9" s="46" t="s">
        <v>24</v>
      </c>
      <c r="C9" s="47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6"/>
    </row>
    <row r="10" spans="1:33" s="20" customFormat="1" ht="13.5" customHeight="1" x14ac:dyDescent="0.2">
      <c r="A10" s="16"/>
      <c r="B10" s="17"/>
      <c r="C10" s="17"/>
      <c r="D10" s="17"/>
      <c r="E10" s="18">
        <f t="shared" ref="E10:Y10" si="0">E15+E111</f>
        <v>1579</v>
      </c>
      <c r="F10" s="18">
        <f t="shared" si="0"/>
        <v>1517</v>
      </c>
      <c r="G10" s="18">
        <f t="shared" si="0"/>
        <v>1553</v>
      </c>
      <c r="H10" s="18">
        <f t="shared" si="0"/>
        <v>1542</v>
      </c>
      <c r="I10" s="18">
        <f t="shared" si="0"/>
        <v>1561</v>
      </c>
      <c r="J10" s="18">
        <f t="shared" si="0"/>
        <v>1616</v>
      </c>
      <c r="K10" s="18">
        <f t="shared" si="0"/>
        <v>1681</v>
      </c>
      <c r="L10" s="18">
        <f t="shared" si="0"/>
        <v>1714</v>
      </c>
      <c r="M10" s="18">
        <f t="shared" si="0"/>
        <v>1768</v>
      </c>
      <c r="N10" s="18">
        <f t="shared" si="0"/>
        <v>1875</v>
      </c>
      <c r="O10" s="18">
        <f t="shared" si="0"/>
        <v>1927</v>
      </c>
      <c r="P10" s="18">
        <f t="shared" si="0"/>
        <v>1894</v>
      </c>
      <c r="Q10" s="18">
        <f t="shared" si="0"/>
        <v>1933</v>
      </c>
      <c r="R10" s="18">
        <f t="shared" si="0"/>
        <v>1887</v>
      </c>
      <c r="S10" s="18">
        <f t="shared" si="0"/>
        <v>1872</v>
      </c>
      <c r="T10" s="18">
        <f t="shared" si="0"/>
        <v>1928</v>
      </c>
      <c r="U10" s="18">
        <f t="shared" si="0"/>
        <v>1989</v>
      </c>
      <c r="V10" s="18">
        <f t="shared" si="0"/>
        <v>2001</v>
      </c>
      <c r="W10" s="18">
        <f t="shared" si="0"/>
        <v>2041</v>
      </c>
      <c r="X10" s="18">
        <f t="shared" si="0"/>
        <v>1976</v>
      </c>
      <c r="Y10" s="18">
        <f t="shared" si="0"/>
        <v>2008</v>
      </c>
      <c r="Z10" s="18">
        <f t="shared" ref="Z10" si="1">Z15+Z111</f>
        <v>2064</v>
      </c>
      <c r="AA10" s="18">
        <f t="shared" ref="AA10:AB10" si="2">AA15+AA111</f>
        <v>2126</v>
      </c>
      <c r="AB10" s="18">
        <f t="shared" si="2"/>
        <v>2110</v>
      </c>
      <c r="AC10" s="18">
        <f t="shared" ref="AC10:AD10" si="3">AC15+AC111</f>
        <v>2134</v>
      </c>
      <c r="AD10" s="18">
        <f t="shared" si="3"/>
        <v>2075</v>
      </c>
      <c r="AE10" s="19"/>
      <c r="AF10" s="1"/>
      <c r="AG10" s="1"/>
    </row>
    <row r="11" spans="1:33" ht="13.5" customHeight="1" x14ac:dyDescent="0.2">
      <c r="A11" s="3"/>
      <c r="B11" s="9"/>
      <c r="C11" s="9"/>
      <c r="D11" s="9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6"/>
    </row>
    <row r="12" spans="1:33" ht="13.5" customHeight="1" x14ac:dyDescent="0.2">
      <c r="A12" s="3"/>
      <c r="B12" s="46" t="s">
        <v>25</v>
      </c>
      <c r="C12" s="49"/>
      <c r="D12" s="49"/>
      <c r="E12" s="50"/>
      <c r="F12" s="50"/>
      <c r="G12" s="50"/>
      <c r="H12" s="50"/>
      <c r="I12" s="50"/>
      <c r="J12" s="50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6"/>
    </row>
    <row r="13" spans="1:33" ht="13.5" customHeight="1" x14ac:dyDescent="0.2">
      <c r="A13" s="3"/>
      <c r="B13" s="9"/>
      <c r="C13" s="9"/>
      <c r="D13" s="9" t="s">
        <v>86</v>
      </c>
      <c r="E13" s="10">
        <v>922</v>
      </c>
      <c r="F13" s="10">
        <v>925</v>
      </c>
      <c r="G13" s="10">
        <v>944</v>
      </c>
      <c r="H13" s="10">
        <v>958</v>
      </c>
      <c r="I13" s="10">
        <v>982</v>
      </c>
      <c r="J13" s="10">
        <v>1003</v>
      </c>
      <c r="K13" s="10">
        <v>1016</v>
      </c>
      <c r="L13" s="10">
        <v>963</v>
      </c>
      <c r="M13" s="10">
        <v>1000</v>
      </c>
      <c r="N13" s="10">
        <v>1031</v>
      </c>
      <c r="O13" s="10">
        <v>1057</v>
      </c>
      <c r="P13" s="10">
        <v>1086</v>
      </c>
      <c r="Q13" s="10">
        <v>1108</v>
      </c>
      <c r="R13" s="10">
        <v>1112</v>
      </c>
      <c r="S13" s="10">
        <v>1137</v>
      </c>
      <c r="T13" s="10">
        <v>1164</v>
      </c>
      <c r="U13" s="10">
        <v>1162</v>
      </c>
      <c r="V13" s="10">
        <v>1148</v>
      </c>
      <c r="W13" s="10">
        <v>1177</v>
      </c>
      <c r="X13" s="21">
        <f t="shared" ref="X13:Z14" si="4">X18+X75</f>
        <v>1156</v>
      </c>
      <c r="Y13" s="21">
        <f t="shared" si="4"/>
        <v>1184</v>
      </c>
      <c r="Z13" s="21">
        <f t="shared" si="4"/>
        <v>1239</v>
      </c>
      <c r="AA13" s="21">
        <f t="shared" ref="AA13:AB13" si="5">AA18+AA75</f>
        <v>1275</v>
      </c>
      <c r="AB13" s="21">
        <f t="shared" si="5"/>
        <v>1320</v>
      </c>
      <c r="AC13" s="21">
        <f t="shared" ref="AC13:AD13" si="6">AC18+AC75</f>
        <v>1283</v>
      </c>
      <c r="AD13" s="21">
        <f t="shared" si="6"/>
        <v>1249</v>
      </c>
      <c r="AE13" s="22"/>
    </row>
    <row r="14" spans="1:33" ht="13.5" customHeight="1" x14ac:dyDescent="0.2">
      <c r="A14" s="3"/>
      <c r="B14" s="9"/>
      <c r="C14" s="9"/>
      <c r="D14" s="9" t="s">
        <v>87</v>
      </c>
      <c r="E14" s="5">
        <v>228</v>
      </c>
      <c r="F14" s="5">
        <v>231</v>
      </c>
      <c r="G14" s="5">
        <v>233</v>
      </c>
      <c r="H14" s="5">
        <v>207</v>
      </c>
      <c r="I14" s="5">
        <v>227</v>
      </c>
      <c r="J14" s="5">
        <v>236</v>
      </c>
      <c r="K14" s="5">
        <v>231</v>
      </c>
      <c r="L14" s="5">
        <v>277</v>
      </c>
      <c r="M14" s="5">
        <v>271</v>
      </c>
      <c r="N14" s="5">
        <v>251</v>
      </c>
      <c r="O14" s="5">
        <v>250</v>
      </c>
      <c r="P14" s="5">
        <v>230</v>
      </c>
      <c r="Q14" s="5">
        <v>259</v>
      </c>
      <c r="R14" s="5">
        <v>228</v>
      </c>
      <c r="S14" s="5">
        <v>235</v>
      </c>
      <c r="T14" s="5">
        <v>238</v>
      </c>
      <c r="U14" s="5">
        <v>219</v>
      </c>
      <c r="V14" s="5">
        <v>233</v>
      </c>
      <c r="W14" s="5">
        <v>227</v>
      </c>
      <c r="X14" s="23">
        <f t="shared" si="4"/>
        <v>243</v>
      </c>
      <c r="Y14" s="23">
        <f t="shared" si="4"/>
        <v>250</v>
      </c>
      <c r="Z14" s="23">
        <f t="shared" si="4"/>
        <v>246</v>
      </c>
      <c r="AA14" s="23">
        <f t="shared" ref="AA14:AB14" si="7">AA19+AA76</f>
        <v>260</v>
      </c>
      <c r="AB14" s="23">
        <f t="shared" si="7"/>
        <v>224</v>
      </c>
      <c r="AC14" s="23">
        <f t="shared" ref="AC14:AD14" si="8">AC19+AC76</f>
        <v>248</v>
      </c>
      <c r="AD14" s="23">
        <f t="shared" si="8"/>
        <v>247</v>
      </c>
      <c r="AE14" s="22"/>
    </row>
    <row r="15" spans="1:33" ht="13.5" customHeight="1" x14ac:dyDescent="0.2">
      <c r="A15" s="3"/>
      <c r="B15" s="9"/>
      <c r="C15" s="9"/>
      <c r="D15" s="24"/>
      <c r="E15" s="10">
        <f t="shared" ref="E15:Y15" si="9">SUM(E13:E14)</f>
        <v>1150</v>
      </c>
      <c r="F15" s="10">
        <f t="shared" si="9"/>
        <v>1156</v>
      </c>
      <c r="G15" s="10">
        <f t="shared" si="9"/>
        <v>1177</v>
      </c>
      <c r="H15" s="10">
        <f t="shared" si="9"/>
        <v>1165</v>
      </c>
      <c r="I15" s="10">
        <f t="shared" si="9"/>
        <v>1209</v>
      </c>
      <c r="J15" s="10">
        <f t="shared" si="9"/>
        <v>1239</v>
      </c>
      <c r="K15" s="10">
        <f t="shared" si="9"/>
        <v>1247</v>
      </c>
      <c r="L15" s="10">
        <f t="shared" si="9"/>
        <v>1240</v>
      </c>
      <c r="M15" s="10">
        <f t="shared" si="9"/>
        <v>1271</v>
      </c>
      <c r="N15" s="10">
        <f t="shared" si="9"/>
        <v>1282</v>
      </c>
      <c r="O15" s="10">
        <f t="shared" si="9"/>
        <v>1307</v>
      </c>
      <c r="P15" s="10">
        <f t="shared" si="9"/>
        <v>1316</v>
      </c>
      <c r="Q15" s="10">
        <f t="shared" si="9"/>
        <v>1367</v>
      </c>
      <c r="R15" s="10">
        <f t="shared" si="9"/>
        <v>1340</v>
      </c>
      <c r="S15" s="10">
        <f t="shared" si="9"/>
        <v>1372</v>
      </c>
      <c r="T15" s="10">
        <f t="shared" si="9"/>
        <v>1402</v>
      </c>
      <c r="U15" s="10">
        <f t="shared" si="9"/>
        <v>1381</v>
      </c>
      <c r="V15" s="10">
        <f t="shared" si="9"/>
        <v>1381</v>
      </c>
      <c r="W15" s="10">
        <f t="shared" si="9"/>
        <v>1404</v>
      </c>
      <c r="X15" s="21">
        <f t="shared" si="9"/>
        <v>1399</v>
      </c>
      <c r="Y15" s="21">
        <f t="shared" si="9"/>
        <v>1434</v>
      </c>
      <c r="Z15" s="21">
        <f t="shared" ref="Z15" si="10">SUM(Z13:Z14)</f>
        <v>1485</v>
      </c>
      <c r="AA15" s="21">
        <f t="shared" ref="AA15:AB15" si="11">SUM(AA13:AA14)</f>
        <v>1535</v>
      </c>
      <c r="AB15" s="21">
        <f t="shared" si="11"/>
        <v>1544</v>
      </c>
      <c r="AC15" s="21">
        <f t="shared" ref="AC15:AD15" si="12">SUM(AC13:AC14)</f>
        <v>1531</v>
      </c>
      <c r="AD15" s="21">
        <f t="shared" si="12"/>
        <v>1496</v>
      </c>
      <c r="AE15" s="22"/>
    </row>
    <row r="16" spans="1:33" ht="13.5" customHeight="1" x14ac:dyDescent="0.2">
      <c r="A16" s="3"/>
      <c r="B16" s="9"/>
      <c r="C16" s="9"/>
      <c r="D16" s="24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21"/>
      <c r="Y16" s="21"/>
      <c r="Z16" s="21"/>
      <c r="AA16" s="21"/>
      <c r="AB16" s="21"/>
      <c r="AC16" s="21"/>
      <c r="AD16" s="21"/>
      <c r="AE16" s="22"/>
    </row>
    <row r="17" spans="1:31" ht="13.5" customHeight="1" x14ac:dyDescent="0.2">
      <c r="A17" s="3"/>
      <c r="B17" s="46" t="s">
        <v>26</v>
      </c>
      <c r="C17" s="52"/>
      <c r="D17" s="53"/>
      <c r="E17" s="54"/>
      <c r="F17" s="54"/>
      <c r="G17" s="54"/>
      <c r="H17" s="54"/>
      <c r="I17" s="54"/>
      <c r="J17" s="54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6"/>
    </row>
    <row r="18" spans="1:31" ht="13.5" customHeight="1" x14ac:dyDescent="0.2">
      <c r="A18" s="3"/>
      <c r="B18" s="9"/>
      <c r="C18" s="9"/>
      <c r="D18" s="9" t="s">
        <v>86</v>
      </c>
      <c r="X18" s="10">
        <f t="shared" ref="X18:AC18" si="13">X25</f>
        <v>353</v>
      </c>
      <c r="Y18" s="10">
        <f t="shared" si="13"/>
        <v>364</v>
      </c>
      <c r="Z18" s="10">
        <f t="shared" si="13"/>
        <v>382</v>
      </c>
      <c r="AA18" s="10">
        <f t="shared" si="13"/>
        <v>392</v>
      </c>
      <c r="AB18" s="10">
        <f t="shared" si="13"/>
        <v>409</v>
      </c>
      <c r="AC18" s="10">
        <f t="shared" si="13"/>
        <v>401</v>
      </c>
      <c r="AD18" s="10">
        <f t="shared" ref="AD18" si="14">AD25</f>
        <v>401</v>
      </c>
      <c r="AE18" s="6"/>
    </row>
    <row r="19" spans="1:31" ht="13.5" customHeight="1" x14ac:dyDescent="0.2">
      <c r="A19" s="3"/>
      <c r="B19" s="9"/>
      <c r="C19" s="9"/>
      <c r="D19" s="9" t="s">
        <v>88</v>
      </c>
      <c r="X19" s="5">
        <f t="shared" ref="X19:AC19" si="15">X69</f>
        <v>101</v>
      </c>
      <c r="Y19" s="5">
        <f t="shared" si="15"/>
        <v>106</v>
      </c>
      <c r="Z19" s="5">
        <f t="shared" si="15"/>
        <v>111</v>
      </c>
      <c r="AA19" s="5">
        <f t="shared" si="15"/>
        <v>127</v>
      </c>
      <c r="AB19" s="5">
        <f t="shared" si="15"/>
        <v>118</v>
      </c>
      <c r="AC19" s="5">
        <f t="shared" si="15"/>
        <v>122</v>
      </c>
      <c r="AD19" s="5">
        <f t="shared" ref="AD19" si="16">AD69</f>
        <v>119</v>
      </c>
      <c r="AE19" s="6"/>
    </row>
    <row r="20" spans="1:31" ht="13.5" customHeight="1" x14ac:dyDescent="0.2">
      <c r="A20" s="3"/>
      <c r="B20" s="9"/>
      <c r="C20" s="9"/>
      <c r="D20" s="24"/>
      <c r="X20" s="10">
        <f t="shared" ref="X20:AC20" si="17">SUM(X18:X19)</f>
        <v>454</v>
      </c>
      <c r="Y20" s="10">
        <f t="shared" si="17"/>
        <v>470</v>
      </c>
      <c r="Z20" s="10">
        <f t="shared" si="17"/>
        <v>493</v>
      </c>
      <c r="AA20" s="10">
        <f t="shared" si="17"/>
        <v>519</v>
      </c>
      <c r="AB20" s="10">
        <f t="shared" si="17"/>
        <v>527</v>
      </c>
      <c r="AC20" s="10">
        <f t="shared" si="17"/>
        <v>523</v>
      </c>
      <c r="AD20" s="10">
        <f t="shared" ref="AD20" si="18">SUM(AD18:AD19)</f>
        <v>520</v>
      </c>
      <c r="AE20" s="6"/>
    </row>
    <row r="21" spans="1:31" ht="13.5" customHeight="1" x14ac:dyDescent="0.2">
      <c r="A21" s="3"/>
      <c r="B21" s="9"/>
      <c r="C21" s="8" t="s">
        <v>27</v>
      </c>
      <c r="D21" s="8"/>
      <c r="E21" s="25"/>
      <c r="F21" s="25"/>
      <c r="G21" s="25"/>
      <c r="H21" s="25"/>
      <c r="I21" s="25"/>
      <c r="J21" s="25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6"/>
    </row>
    <row r="22" spans="1:31" ht="13.5" customHeight="1" x14ac:dyDescent="0.2">
      <c r="A22" s="3"/>
      <c r="B22" s="9"/>
      <c r="D22" s="1" t="s">
        <v>28</v>
      </c>
      <c r="X22" s="27">
        <v>329</v>
      </c>
      <c r="Y22" s="27">
        <v>339</v>
      </c>
      <c r="Z22" s="27">
        <v>365</v>
      </c>
      <c r="AA22" s="27">
        <v>376</v>
      </c>
      <c r="AB22" s="27">
        <v>384</v>
      </c>
      <c r="AC22" s="27">
        <v>382</v>
      </c>
      <c r="AD22" s="27">
        <v>382</v>
      </c>
      <c r="AE22" s="22"/>
    </row>
    <row r="23" spans="1:31" ht="13.5" customHeight="1" x14ac:dyDescent="0.2">
      <c r="A23" s="3"/>
      <c r="B23" s="9"/>
      <c r="D23" s="1" t="s">
        <v>29</v>
      </c>
      <c r="X23" s="27">
        <v>24</v>
      </c>
      <c r="Y23" s="27">
        <v>25</v>
      </c>
      <c r="Z23" s="27">
        <v>17</v>
      </c>
      <c r="AA23" s="27">
        <v>16</v>
      </c>
      <c r="AB23" s="27">
        <v>24</v>
      </c>
      <c r="AC23" s="27">
        <v>18</v>
      </c>
      <c r="AD23" s="27">
        <v>19</v>
      </c>
      <c r="AE23" s="22"/>
    </row>
    <row r="24" spans="1:31" ht="13.5" customHeight="1" x14ac:dyDescent="0.2">
      <c r="A24" s="3"/>
      <c r="B24" s="9"/>
      <c r="D24" s="1" t="s">
        <v>30</v>
      </c>
      <c r="X24" s="23">
        <v>0</v>
      </c>
      <c r="Y24" s="23">
        <v>0</v>
      </c>
      <c r="Z24" s="23">
        <v>0</v>
      </c>
      <c r="AA24" s="23">
        <v>0</v>
      </c>
      <c r="AB24" s="23">
        <v>1</v>
      </c>
      <c r="AC24" s="23">
        <v>1</v>
      </c>
      <c r="AD24" s="23">
        <v>0</v>
      </c>
      <c r="AE24" s="22"/>
    </row>
    <row r="25" spans="1:31" ht="13.5" customHeight="1" x14ac:dyDescent="0.2">
      <c r="A25" s="3"/>
      <c r="B25" s="9"/>
      <c r="X25" s="27">
        <f t="shared" ref="X25:AC25" si="19">SUM(X22:X24)</f>
        <v>353</v>
      </c>
      <c r="Y25" s="27">
        <f t="shared" si="19"/>
        <v>364</v>
      </c>
      <c r="Z25" s="27">
        <f t="shared" si="19"/>
        <v>382</v>
      </c>
      <c r="AA25" s="27">
        <f t="shared" si="19"/>
        <v>392</v>
      </c>
      <c r="AB25" s="27">
        <f t="shared" si="19"/>
        <v>409</v>
      </c>
      <c r="AC25" s="27">
        <f t="shared" si="19"/>
        <v>401</v>
      </c>
      <c r="AD25" s="27">
        <f t="shared" ref="AD25" si="20">SUM(AD22:AD24)</f>
        <v>401</v>
      </c>
      <c r="AE25" s="22"/>
    </row>
    <row r="26" spans="1:31" ht="13.5" customHeight="1" x14ac:dyDescent="0.2">
      <c r="A26" s="3"/>
      <c r="B26" s="9"/>
      <c r="C26" s="8" t="s">
        <v>31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21"/>
      <c r="Y26" s="21"/>
      <c r="Z26" s="21"/>
      <c r="AA26" s="21"/>
      <c r="AB26" s="21"/>
      <c r="AC26" s="21"/>
      <c r="AD26" s="21"/>
      <c r="AE26" s="22"/>
    </row>
    <row r="27" spans="1:31" ht="13.5" customHeight="1" x14ac:dyDescent="0.2">
      <c r="A27" s="3"/>
      <c r="B27" s="9"/>
      <c r="C27" s="9"/>
      <c r="D27" s="9" t="s">
        <v>32</v>
      </c>
      <c r="X27" s="28">
        <v>0</v>
      </c>
      <c r="Y27" s="28">
        <v>2</v>
      </c>
      <c r="Z27" s="28">
        <v>4</v>
      </c>
      <c r="AA27" s="28">
        <v>2</v>
      </c>
      <c r="AB27" s="28">
        <v>2</v>
      </c>
      <c r="AC27" s="28">
        <v>5</v>
      </c>
      <c r="AD27" s="28">
        <v>7</v>
      </c>
      <c r="AE27" s="22"/>
    </row>
    <row r="28" spans="1:31" ht="13.5" customHeight="1" x14ac:dyDescent="0.2">
      <c r="A28" s="3"/>
      <c r="B28" s="9"/>
      <c r="C28" s="9"/>
      <c r="D28" s="9" t="s">
        <v>33</v>
      </c>
      <c r="X28" s="28">
        <v>11</v>
      </c>
      <c r="Y28" s="28">
        <v>10</v>
      </c>
      <c r="Z28" s="28">
        <v>12</v>
      </c>
      <c r="AA28" s="28">
        <v>20</v>
      </c>
      <c r="AB28" s="28">
        <v>21</v>
      </c>
      <c r="AC28" s="28">
        <v>23</v>
      </c>
      <c r="AD28" s="28">
        <v>22</v>
      </c>
      <c r="AE28" s="22"/>
    </row>
    <row r="29" spans="1:31" ht="13.5" customHeight="1" x14ac:dyDescent="0.2">
      <c r="A29" s="3"/>
      <c r="B29" s="9"/>
      <c r="C29" s="9"/>
      <c r="D29" s="9" t="s">
        <v>34</v>
      </c>
      <c r="X29" s="28">
        <v>23</v>
      </c>
      <c r="Y29" s="28">
        <v>27</v>
      </c>
      <c r="Z29" s="28">
        <v>32</v>
      </c>
      <c r="AA29" s="28">
        <v>36</v>
      </c>
      <c r="AB29" s="28">
        <v>35</v>
      </c>
      <c r="AC29" s="28">
        <v>29</v>
      </c>
      <c r="AD29" s="28">
        <v>29</v>
      </c>
      <c r="AE29" s="22"/>
    </row>
    <row r="30" spans="1:31" ht="13.5" customHeight="1" x14ac:dyDescent="0.2">
      <c r="A30" s="3"/>
      <c r="B30" s="9"/>
      <c r="C30" s="9"/>
      <c r="D30" s="9" t="s">
        <v>35</v>
      </c>
      <c r="X30" s="28">
        <v>1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  <c r="AE30" s="22"/>
    </row>
    <row r="31" spans="1:31" ht="13.5" customHeight="1" x14ac:dyDescent="0.2">
      <c r="A31" s="3"/>
      <c r="B31" s="9"/>
      <c r="C31" s="9"/>
      <c r="D31" s="9" t="s">
        <v>36</v>
      </c>
      <c r="X31" s="28">
        <v>13</v>
      </c>
      <c r="Y31" s="28">
        <v>13</v>
      </c>
      <c r="Z31" s="28">
        <v>13</v>
      </c>
      <c r="AA31" s="28">
        <v>9</v>
      </c>
      <c r="AB31" s="28">
        <v>9</v>
      </c>
      <c r="AC31" s="28">
        <v>9</v>
      </c>
      <c r="AD31" s="28">
        <v>10</v>
      </c>
      <c r="AE31" s="22"/>
    </row>
    <row r="32" spans="1:31" ht="13.5" customHeight="1" x14ac:dyDescent="0.2">
      <c r="A32" s="3"/>
      <c r="B32" s="9"/>
      <c r="C32" s="9"/>
      <c r="D32" s="9" t="s">
        <v>37</v>
      </c>
      <c r="X32" s="29">
        <v>4</v>
      </c>
      <c r="Y32" s="29">
        <v>11</v>
      </c>
      <c r="Z32" s="29">
        <v>8</v>
      </c>
      <c r="AA32" s="29">
        <v>8</v>
      </c>
      <c r="AB32" s="29">
        <v>10</v>
      </c>
      <c r="AC32" s="29">
        <v>7</v>
      </c>
      <c r="AD32" s="29">
        <v>6</v>
      </c>
      <c r="AE32" s="22"/>
    </row>
    <row r="33" spans="1:31" ht="13.5" customHeight="1" x14ac:dyDescent="0.2">
      <c r="A33" s="3"/>
      <c r="B33" s="9"/>
      <c r="C33" s="9"/>
      <c r="D33" s="24"/>
      <c r="X33" s="28">
        <f t="shared" ref="X33:AC33" si="21">SUM(X27:X32)</f>
        <v>52</v>
      </c>
      <c r="Y33" s="28">
        <f t="shared" si="21"/>
        <v>63</v>
      </c>
      <c r="Z33" s="28">
        <f t="shared" si="21"/>
        <v>69</v>
      </c>
      <c r="AA33" s="28">
        <f t="shared" si="21"/>
        <v>75</v>
      </c>
      <c r="AB33" s="28">
        <f t="shared" si="21"/>
        <v>77</v>
      </c>
      <c r="AC33" s="28">
        <f t="shared" si="21"/>
        <v>73</v>
      </c>
      <c r="AD33" s="28">
        <f t="shared" ref="AD33" si="22">SUM(AD27:AD32)</f>
        <v>74</v>
      </c>
      <c r="AE33" s="22"/>
    </row>
    <row r="34" spans="1:31" ht="13.5" customHeight="1" x14ac:dyDescent="0.2">
      <c r="A34" s="3"/>
      <c r="B34" s="9"/>
      <c r="C34" s="8" t="s">
        <v>38</v>
      </c>
      <c r="D34" s="9"/>
      <c r="X34" s="21"/>
      <c r="Y34" s="21"/>
      <c r="Z34" s="21"/>
      <c r="AA34" s="21"/>
      <c r="AB34" s="21"/>
      <c r="AC34" s="21"/>
      <c r="AD34" s="21"/>
      <c r="AE34" s="22"/>
    </row>
    <row r="35" spans="1:31" ht="13.5" customHeight="1" x14ac:dyDescent="0.2">
      <c r="A35" s="3"/>
      <c r="B35" s="9"/>
      <c r="C35" s="9"/>
      <c r="D35" s="9" t="s">
        <v>32</v>
      </c>
      <c r="X35" s="28">
        <v>114</v>
      </c>
      <c r="Y35" s="28">
        <v>110</v>
      </c>
      <c r="Z35" s="28">
        <v>114</v>
      </c>
      <c r="AA35" s="28">
        <v>121</v>
      </c>
      <c r="AB35" s="28">
        <v>125</v>
      </c>
      <c r="AC35" s="28">
        <v>126</v>
      </c>
      <c r="AD35" s="28">
        <v>129</v>
      </c>
      <c r="AE35" s="22"/>
    </row>
    <row r="36" spans="1:31" ht="13.5" customHeight="1" x14ac:dyDescent="0.2">
      <c r="A36" s="3"/>
      <c r="B36" s="9"/>
      <c r="C36" s="9"/>
      <c r="D36" s="9" t="s">
        <v>33</v>
      </c>
      <c r="X36" s="28">
        <v>85</v>
      </c>
      <c r="Y36" s="28">
        <v>90</v>
      </c>
      <c r="Z36" s="28">
        <v>108</v>
      </c>
      <c r="AA36" s="28">
        <v>101</v>
      </c>
      <c r="AB36" s="28">
        <v>95</v>
      </c>
      <c r="AC36" s="28">
        <v>97</v>
      </c>
      <c r="AD36" s="28">
        <v>94</v>
      </c>
      <c r="AE36" s="22"/>
    </row>
    <row r="37" spans="1:31" ht="13.5" customHeight="1" x14ac:dyDescent="0.2">
      <c r="A37" s="3"/>
      <c r="B37" s="9"/>
      <c r="C37" s="9"/>
      <c r="D37" s="9" t="s">
        <v>34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2"/>
    </row>
    <row r="38" spans="1:31" ht="13.5" customHeight="1" x14ac:dyDescent="0.2">
      <c r="A38" s="3"/>
      <c r="B38" s="9"/>
      <c r="C38" s="9"/>
      <c r="D38" s="9" t="s">
        <v>35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0</v>
      </c>
      <c r="AE38" s="22"/>
    </row>
    <row r="39" spans="1:31" ht="13.5" customHeight="1" x14ac:dyDescent="0.2">
      <c r="A39" s="3"/>
      <c r="B39" s="9"/>
      <c r="C39" s="9"/>
      <c r="D39" s="9" t="s">
        <v>36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0</v>
      </c>
      <c r="AE39" s="22"/>
    </row>
    <row r="40" spans="1:31" ht="13.5" customHeight="1" x14ac:dyDescent="0.2">
      <c r="A40" s="3"/>
      <c r="B40" s="9"/>
      <c r="C40" s="9"/>
      <c r="D40" s="9" t="s">
        <v>39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2"/>
    </row>
    <row r="41" spans="1:31" ht="13.5" customHeight="1" x14ac:dyDescent="0.2">
      <c r="A41" s="3"/>
      <c r="B41" s="9"/>
      <c r="C41" s="9"/>
      <c r="D41" s="24"/>
      <c r="X41" s="28">
        <f t="shared" ref="X41:AC41" si="23">SUM(X35:X40)</f>
        <v>199</v>
      </c>
      <c r="Y41" s="28">
        <f t="shared" si="23"/>
        <v>200</v>
      </c>
      <c r="Z41" s="28">
        <f t="shared" si="23"/>
        <v>222</v>
      </c>
      <c r="AA41" s="28">
        <f t="shared" si="23"/>
        <v>222</v>
      </c>
      <c r="AB41" s="28">
        <f t="shared" si="23"/>
        <v>220</v>
      </c>
      <c r="AC41" s="28">
        <f t="shared" si="23"/>
        <v>223</v>
      </c>
      <c r="AD41" s="28">
        <f t="shared" ref="AD41" si="24">SUM(AD35:AD40)</f>
        <v>223</v>
      </c>
      <c r="AE41" s="22"/>
    </row>
    <row r="42" spans="1:31" ht="13.5" customHeight="1" x14ac:dyDescent="0.2">
      <c r="A42" s="3"/>
      <c r="B42" s="9"/>
      <c r="C42" s="8" t="s">
        <v>40</v>
      </c>
      <c r="D42" s="9"/>
      <c r="X42" s="21"/>
      <c r="Y42" s="21"/>
      <c r="Z42" s="21"/>
      <c r="AA42" s="21"/>
      <c r="AB42" s="21"/>
      <c r="AC42" s="21"/>
      <c r="AD42" s="21"/>
      <c r="AE42" s="22"/>
    </row>
    <row r="43" spans="1:31" ht="13.5" customHeight="1" x14ac:dyDescent="0.2">
      <c r="A43" s="3"/>
      <c r="B43" s="9"/>
      <c r="C43" s="9"/>
      <c r="D43" s="9" t="s">
        <v>32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0</v>
      </c>
      <c r="AE43" s="22"/>
    </row>
    <row r="44" spans="1:31" ht="13.5" customHeight="1" x14ac:dyDescent="0.2">
      <c r="A44" s="3"/>
      <c r="B44" s="9"/>
      <c r="C44" s="9"/>
      <c r="D44" s="9" t="s">
        <v>33</v>
      </c>
      <c r="X44" s="28">
        <v>3</v>
      </c>
      <c r="Y44" s="28">
        <v>1</v>
      </c>
      <c r="Z44" s="28">
        <v>1</v>
      </c>
      <c r="AA44" s="28">
        <v>2</v>
      </c>
      <c r="AB44" s="28">
        <v>2</v>
      </c>
      <c r="AC44" s="28">
        <v>2</v>
      </c>
      <c r="AD44" s="28">
        <v>1</v>
      </c>
      <c r="AE44" s="22"/>
    </row>
    <row r="45" spans="1:31" ht="13.5" customHeight="1" x14ac:dyDescent="0.2">
      <c r="A45" s="3"/>
      <c r="B45" s="9"/>
      <c r="C45" s="9"/>
      <c r="D45" s="9" t="s">
        <v>34</v>
      </c>
      <c r="X45" s="28">
        <v>75</v>
      </c>
      <c r="Y45" s="28">
        <v>75</v>
      </c>
      <c r="Z45" s="28">
        <v>73</v>
      </c>
      <c r="AA45" s="28">
        <v>77</v>
      </c>
      <c r="AB45" s="28">
        <v>85</v>
      </c>
      <c r="AC45" s="28">
        <v>84</v>
      </c>
      <c r="AD45" s="28">
        <v>84</v>
      </c>
      <c r="AE45" s="22"/>
    </row>
    <row r="46" spans="1:31" ht="13.5" customHeight="1" x14ac:dyDescent="0.2">
      <c r="A46" s="3"/>
      <c r="B46" s="9"/>
      <c r="C46" s="9"/>
      <c r="D46" s="9" t="s">
        <v>35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  <c r="AE46" s="22"/>
    </row>
    <row r="47" spans="1:31" ht="13.5" customHeight="1" x14ac:dyDescent="0.2">
      <c r="A47" s="3"/>
      <c r="B47" s="9"/>
      <c r="C47" s="9"/>
      <c r="D47" s="9" t="s">
        <v>36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2"/>
    </row>
    <row r="48" spans="1:31" ht="13.5" customHeight="1" x14ac:dyDescent="0.2">
      <c r="A48" s="3"/>
      <c r="B48" s="9"/>
      <c r="C48" s="9"/>
      <c r="D48" s="9" t="s">
        <v>39</v>
      </c>
      <c r="X48" s="29">
        <v>0</v>
      </c>
      <c r="Y48" s="29">
        <v>0</v>
      </c>
      <c r="Z48" s="29">
        <v>0</v>
      </c>
      <c r="AA48" s="29">
        <v>0</v>
      </c>
      <c r="AB48" s="29">
        <v>0</v>
      </c>
      <c r="AC48" s="29">
        <v>0</v>
      </c>
      <c r="AD48" s="29">
        <v>0</v>
      </c>
      <c r="AE48" s="22"/>
    </row>
    <row r="49" spans="1:31" ht="13.5" customHeight="1" x14ac:dyDescent="0.2">
      <c r="A49" s="3"/>
      <c r="B49" s="9"/>
      <c r="C49" s="9"/>
      <c r="D49" s="24"/>
      <c r="X49" s="28">
        <f t="shared" ref="X49:AC49" si="25">SUM(X43:X48)</f>
        <v>78</v>
      </c>
      <c r="Y49" s="28">
        <f t="shared" si="25"/>
        <v>76</v>
      </c>
      <c r="Z49" s="28">
        <f t="shared" si="25"/>
        <v>74</v>
      </c>
      <c r="AA49" s="28">
        <f t="shared" si="25"/>
        <v>79</v>
      </c>
      <c r="AB49" s="28">
        <f t="shared" si="25"/>
        <v>87</v>
      </c>
      <c r="AC49" s="28">
        <f t="shared" si="25"/>
        <v>86</v>
      </c>
      <c r="AD49" s="28">
        <f t="shared" ref="AD49" si="26">SUM(AD43:AD48)</f>
        <v>85</v>
      </c>
      <c r="AE49" s="22"/>
    </row>
    <row r="50" spans="1:31" ht="13.5" customHeight="1" x14ac:dyDescent="0.2">
      <c r="A50" s="3"/>
      <c r="B50" s="9"/>
      <c r="C50" s="8" t="s">
        <v>41</v>
      </c>
      <c r="D50" s="9"/>
      <c r="X50" s="21"/>
      <c r="Y50" s="21"/>
      <c r="Z50" s="21"/>
      <c r="AA50" s="21"/>
      <c r="AB50" s="21"/>
      <c r="AC50" s="21"/>
      <c r="AD50" s="21"/>
      <c r="AE50" s="22"/>
    </row>
    <row r="51" spans="1:31" ht="13.5" customHeight="1" x14ac:dyDescent="0.2">
      <c r="A51" s="3"/>
      <c r="B51" s="9"/>
      <c r="C51" s="9"/>
      <c r="D51" s="9" t="s">
        <v>84</v>
      </c>
      <c r="X51" s="21">
        <v>222</v>
      </c>
      <c r="Y51" s="21">
        <v>220</v>
      </c>
      <c r="Z51" s="21">
        <v>233</v>
      </c>
      <c r="AA51" s="21">
        <v>236</v>
      </c>
      <c r="AB51" s="21">
        <v>240</v>
      </c>
      <c r="AC51" s="21">
        <f>179+63</f>
        <v>242</v>
      </c>
      <c r="AD51" s="21">
        <v>240</v>
      </c>
      <c r="AE51" s="22"/>
    </row>
    <row r="52" spans="1:31" ht="13.5" customHeight="1" x14ac:dyDescent="0.2">
      <c r="A52" s="3"/>
      <c r="B52" s="9"/>
      <c r="C52" s="9"/>
      <c r="D52" s="9" t="s">
        <v>85</v>
      </c>
      <c r="X52" s="23">
        <v>55</v>
      </c>
      <c r="Y52" s="23">
        <v>56</v>
      </c>
      <c r="Z52" s="23">
        <v>63</v>
      </c>
      <c r="AA52" s="23">
        <v>65</v>
      </c>
      <c r="AB52" s="23">
        <v>67</v>
      </c>
      <c r="AC52" s="23">
        <f>23+44</f>
        <v>67</v>
      </c>
      <c r="AD52" s="23">
        <v>68</v>
      </c>
      <c r="AE52" s="22"/>
    </row>
    <row r="53" spans="1:31" ht="13.5" customHeight="1" x14ac:dyDescent="0.2">
      <c r="A53" s="3"/>
      <c r="B53" s="9"/>
      <c r="C53" s="9"/>
      <c r="D53" s="24"/>
      <c r="X53" s="21">
        <f t="shared" ref="X53:AC53" si="27">SUM(X51:X52)</f>
        <v>277</v>
      </c>
      <c r="Y53" s="21">
        <f t="shared" si="27"/>
        <v>276</v>
      </c>
      <c r="Z53" s="21">
        <f t="shared" si="27"/>
        <v>296</v>
      </c>
      <c r="AA53" s="21">
        <f t="shared" si="27"/>
        <v>301</v>
      </c>
      <c r="AB53" s="21">
        <f t="shared" si="27"/>
        <v>307</v>
      </c>
      <c r="AC53" s="21">
        <f t="shared" si="27"/>
        <v>309</v>
      </c>
      <c r="AD53" s="21">
        <f t="shared" ref="AD53" si="28">SUM(AD51:AD52)</f>
        <v>308</v>
      </c>
      <c r="AE53" s="22"/>
    </row>
    <row r="54" spans="1:31" ht="13.5" customHeight="1" x14ac:dyDescent="0.2">
      <c r="A54" s="3"/>
      <c r="B54" s="9"/>
      <c r="C54" s="8" t="s">
        <v>81</v>
      </c>
      <c r="D54" s="9"/>
      <c r="X54" s="21"/>
      <c r="Y54" s="21"/>
      <c r="Z54" s="21"/>
      <c r="AA54" s="21"/>
      <c r="AB54" s="21"/>
      <c r="AC54" s="21"/>
      <c r="AD54" s="21"/>
      <c r="AE54" s="22"/>
    </row>
    <row r="55" spans="1:31" ht="13.5" customHeight="1" x14ac:dyDescent="0.2">
      <c r="A55" s="3"/>
      <c r="B55" s="9"/>
      <c r="C55" s="9"/>
      <c r="D55" s="9" t="s">
        <v>82</v>
      </c>
      <c r="X55" s="21">
        <v>31</v>
      </c>
      <c r="Y55" s="21">
        <v>29</v>
      </c>
      <c r="Z55" s="21">
        <v>37</v>
      </c>
      <c r="AA55" s="21">
        <v>40</v>
      </c>
      <c r="AB55" s="21">
        <v>38</v>
      </c>
      <c r="AC55" s="21">
        <v>40</v>
      </c>
      <c r="AD55" s="21">
        <v>39</v>
      </c>
      <c r="AE55" s="22"/>
    </row>
    <row r="56" spans="1:31" ht="13.5" customHeight="1" x14ac:dyDescent="0.2">
      <c r="A56" s="3"/>
      <c r="B56" s="9"/>
      <c r="C56" s="9"/>
      <c r="D56" s="9" t="s">
        <v>44</v>
      </c>
      <c r="X56" s="21">
        <v>6</v>
      </c>
      <c r="Y56" s="21">
        <v>6</v>
      </c>
      <c r="Z56" s="21">
        <v>5</v>
      </c>
      <c r="AA56" s="21">
        <v>5</v>
      </c>
      <c r="AB56" s="21">
        <v>5</v>
      </c>
      <c r="AC56" s="21">
        <v>5</v>
      </c>
      <c r="AD56" s="21">
        <v>4</v>
      </c>
      <c r="AE56" s="22"/>
    </row>
    <row r="57" spans="1:31" ht="13.5" customHeight="1" x14ac:dyDescent="0.2">
      <c r="A57" s="3"/>
      <c r="B57" s="9"/>
      <c r="C57" s="9"/>
      <c r="D57" s="9" t="s">
        <v>47</v>
      </c>
      <c r="X57" s="21">
        <v>0</v>
      </c>
      <c r="Y57" s="21">
        <v>0</v>
      </c>
      <c r="Z57" s="21">
        <v>0</v>
      </c>
      <c r="AA57" s="21">
        <v>0</v>
      </c>
      <c r="AB57" s="21">
        <v>0</v>
      </c>
      <c r="AC57" s="21">
        <v>0</v>
      </c>
      <c r="AD57" s="21">
        <v>0</v>
      </c>
      <c r="AE57" s="22"/>
    </row>
    <row r="58" spans="1:31" ht="13.5" customHeight="1" x14ac:dyDescent="0.2">
      <c r="A58" s="3"/>
      <c r="B58" s="9"/>
      <c r="C58" s="9"/>
      <c r="D58" s="9" t="s">
        <v>45</v>
      </c>
      <c r="X58" s="21">
        <v>56</v>
      </c>
      <c r="Y58" s="21">
        <v>60</v>
      </c>
      <c r="Z58" s="21">
        <v>64</v>
      </c>
      <c r="AA58" s="21">
        <v>64</v>
      </c>
      <c r="AB58" s="21">
        <v>65</v>
      </c>
      <c r="AC58" s="21">
        <v>67</v>
      </c>
      <c r="AD58" s="21">
        <v>66</v>
      </c>
      <c r="AE58" s="22"/>
    </row>
    <row r="59" spans="1:31" ht="13.5" customHeight="1" x14ac:dyDescent="0.2">
      <c r="A59" s="3"/>
      <c r="B59" s="9"/>
      <c r="C59" s="9"/>
      <c r="D59" s="9" t="s">
        <v>43</v>
      </c>
      <c r="X59" s="21">
        <v>4</v>
      </c>
      <c r="Y59" s="21">
        <v>5</v>
      </c>
      <c r="Z59" s="21">
        <v>5</v>
      </c>
      <c r="AA59" s="21">
        <v>5</v>
      </c>
      <c r="AB59" s="21">
        <v>7</v>
      </c>
      <c r="AC59" s="21">
        <v>7</v>
      </c>
      <c r="AD59" s="21">
        <v>8</v>
      </c>
      <c r="AE59" s="22"/>
    </row>
    <row r="60" spans="1:31" ht="13.5" customHeight="1" x14ac:dyDescent="0.2">
      <c r="A60" s="3"/>
      <c r="B60" s="9"/>
      <c r="C60" s="9"/>
      <c r="D60" s="9" t="s">
        <v>46</v>
      </c>
      <c r="X60" s="21">
        <v>0</v>
      </c>
      <c r="Y60" s="21">
        <v>0</v>
      </c>
      <c r="Z60" s="21">
        <v>0</v>
      </c>
      <c r="AA60" s="21">
        <v>0</v>
      </c>
      <c r="AB60" s="21">
        <v>0</v>
      </c>
      <c r="AC60" s="21">
        <v>0</v>
      </c>
      <c r="AD60" s="21">
        <v>0</v>
      </c>
      <c r="AE60" s="22"/>
    </row>
    <row r="61" spans="1:31" ht="13.5" customHeight="1" x14ac:dyDescent="0.2">
      <c r="A61" s="3"/>
      <c r="B61" s="9"/>
      <c r="C61" s="9"/>
      <c r="D61" s="9" t="s">
        <v>42</v>
      </c>
      <c r="X61" s="21">
        <v>177</v>
      </c>
      <c r="Y61" s="21">
        <v>174</v>
      </c>
      <c r="Z61" s="21">
        <v>182</v>
      </c>
      <c r="AA61" s="21">
        <v>183</v>
      </c>
      <c r="AB61" s="21">
        <v>186</v>
      </c>
      <c r="AC61" s="21">
        <v>183</v>
      </c>
      <c r="AD61" s="21">
        <v>185</v>
      </c>
      <c r="AE61" s="22"/>
    </row>
    <row r="62" spans="1:31" ht="13.5" customHeight="1" x14ac:dyDescent="0.2">
      <c r="A62" s="3"/>
      <c r="B62" s="9"/>
      <c r="C62" s="9"/>
      <c r="D62" s="9" t="s">
        <v>83</v>
      </c>
      <c r="X62" s="21">
        <v>2</v>
      </c>
      <c r="Y62" s="21">
        <v>2</v>
      </c>
      <c r="Z62" s="21">
        <v>2</v>
      </c>
      <c r="AA62" s="21">
        <v>2</v>
      </c>
      <c r="AB62" s="21">
        <v>2</v>
      </c>
      <c r="AC62" s="21">
        <v>2</v>
      </c>
      <c r="AD62" s="21">
        <v>2</v>
      </c>
      <c r="AE62" s="22"/>
    </row>
    <row r="63" spans="1:31" ht="13.5" customHeight="1" x14ac:dyDescent="0.2">
      <c r="A63" s="3"/>
      <c r="B63" s="9"/>
      <c r="C63" s="9"/>
      <c r="D63" s="9" t="s">
        <v>48</v>
      </c>
      <c r="X63" s="23">
        <v>1</v>
      </c>
      <c r="Y63" s="23">
        <v>0</v>
      </c>
      <c r="Z63" s="23">
        <v>1</v>
      </c>
      <c r="AA63" s="23">
        <v>2</v>
      </c>
      <c r="AB63" s="23">
        <v>4</v>
      </c>
      <c r="AC63" s="23">
        <v>5</v>
      </c>
      <c r="AD63" s="23">
        <v>4</v>
      </c>
      <c r="AE63" s="22"/>
    </row>
    <row r="64" spans="1:31" ht="13.5" customHeight="1" x14ac:dyDescent="0.2">
      <c r="A64" s="3"/>
      <c r="B64" s="9"/>
      <c r="C64" s="9"/>
      <c r="D64" s="24"/>
      <c r="X64" s="21">
        <f t="shared" ref="X64:AC64" si="29">SUM(X55:X63)</f>
        <v>277</v>
      </c>
      <c r="Y64" s="21">
        <f t="shared" si="29"/>
        <v>276</v>
      </c>
      <c r="Z64" s="21">
        <f t="shared" si="29"/>
        <v>296</v>
      </c>
      <c r="AA64" s="21">
        <f t="shared" si="29"/>
        <v>301</v>
      </c>
      <c r="AB64" s="21">
        <f t="shared" si="29"/>
        <v>307</v>
      </c>
      <c r="AC64" s="21">
        <f t="shared" si="29"/>
        <v>309</v>
      </c>
      <c r="AD64" s="21">
        <f t="shared" ref="AD64" si="30">SUM(AD55:AD63)</f>
        <v>308</v>
      </c>
      <c r="AE64" s="22"/>
    </row>
    <row r="65" spans="1:31" ht="13.5" customHeight="1" x14ac:dyDescent="0.2">
      <c r="A65" s="3"/>
      <c r="B65" s="9"/>
      <c r="C65" s="8" t="s">
        <v>49</v>
      </c>
      <c r="D65" s="8"/>
      <c r="X65" s="21"/>
      <c r="Y65" s="21"/>
      <c r="Z65" s="21"/>
      <c r="AA65" s="21"/>
      <c r="AB65" s="21"/>
      <c r="AC65" s="21"/>
      <c r="AD65" s="21"/>
      <c r="AE65" s="22"/>
    </row>
    <row r="66" spans="1:31" ht="13.5" customHeight="1" x14ac:dyDescent="0.2">
      <c r="A66" s="3"/>
      <c r="B66" s="9"/>
      <c r="D66" s="1" t="s">
        <v>28</v>
      </c>
      <c r="X66" s="27">
        <v>92</v>
      </c>
      <c r="Y66" s="27">
        <v>100</v>
      </c>
      <c r="Z66" s="27">
        <v>103</v>
      </c>
      <c r="AA66" s="27">
        <v>113</v>
      </c>
      <c r="AB66" s="27">
        <v>112</v>
      </c>
      <c r="AC66" s="27">
        <v>103</v>
      </c>
      <c r="AD66" s="27">
        <v>102</v>
      </c>
      <c r="AE66" s="22"/>
    </row>
    <row r="67" spans="1:31" ht="13.5" customHeight="1" x14ac:dyDescent="0.2">
      <c r="A67" s="3"/>
      <c r="B67" s="9"/>
      <c r="D67" s="1" t="s">
        <v>29</v>
      </c>
      <c r="X67" s="27">
        <v>9</v>
      </c>
      <c r="Y67" s="27">
        <v>6</v>
      </c>
      <c r="Z67" s="27">
        <v>8</v>
      </c>
      <c r="AA67" s="27">
        <v>14</v>
      </c>
      <c r="AB67" s="27">
        <v>6</v>
      </c>
      <c r="AC67" s="27">
        <v>19</v>
      </c>
      <c r="AD67" s="27">
        <v>17</v>
      </c>
      <c r="AE67" s="22"/>
    </row>
    <row r="68" spans="1:31" ht="13.5" customHeight="1" x14ac:dyDescent="0.2">
      <c r="A68" s="3"/>
      <c r="B68" s="9"/>
      <c r="D68" s="1" t="s">
        <v>30</v>
      </c>
      <c r="X68" s="23">
        <v>0</v>
      </c>
      <c r="Y68" s="23">
        <v>0</v>
      </c>
      <c r="Z68" s="23">
        <v>0</v>
      </c>
      <c r="AA68" s="23">
        <v>0</v>
      </c>
      <c r="AB68" s="23">
        <v>0</v>
      </c>
      <c r="AC68" s="23">
        <v>0</v>
      </c>
      <c r="AD68" s="23">
        <v>0</v>
      </c>
      <c r="AE68" s="22"/>
    </row>
    <row r="69" spans="1:31" ht="13.5" customHeight="1" x14ac:dyDescent="0.2">
      <c r="A69" s="3"/>
      <c r="B69" s="9"/>
      <c r="C69" s="9"/>
      <c r="D69" s="9"/>
      <c r="X69" s="30">
        <f t="shared" ref="X69:AC69" si="31">SUM(X66:X68)</f>
        <v>101</v>
      </c>
      <c r="Y69" s="30">
        <f t="shared" si="31"/>
        <v>106</v>
      </c>
      <c r="Z69" s="30">
        <f t="shared" si="31"/>
        <v>111</v>
      </c>
      <c r="AA69" s="30">
        <f t="shared" si="31"/>
        <v>127</v>
      </c>
      <c r="AB69" s="30">
        <f t="shared" si="31"/>
        <v>118</v>
      </c>
      <c r="AC69" s="30">
        <f t="shared" si="31"/>
        <v>122</v>
      </c>
      <c r="AD69" s="30">
        <f t="shared" ref="AD69" si="32">SUM(AD66:AD68)</f>
        <v>119</v>
      </c>
      <c r="AE69" s="22"/>
    </row>
    <row r="70" spans="1:31" ht="13.5" customHeight="1" x14ac:dyDescent="0.2">
      <c r="A70" s="3"/>
      <c r="AE70" s="22"/>
    </row>
    <row r="71" spans="1:31" ht="13.5" customHeight="1" x14ac:dyDescent="0.2">
      <c r="A71" s="3"/>
      <c r="B71" s="9"/>
      <c r="C71" s="9"/>
      <c r="D71" s="9"/>
      <c r="E71" s="31"/>
      <c r="F71" s="31"/>
      <c r="G71" s="31"/>
      <c r="H71" s="31"/>
      <c r="I71" s="31"/>
      <c r="J71" s="31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6"/>
    </row>
    <row r="72" spans="1:31" ht="13.5" customHeight="1" x14ac:dyDescent="0.2">
      <c r="A72" s="3"/>
      <c r="B72" s="4"/>
      <c r="C72" s="4"/>
      <c r="D72" s="4"/>
      <c r="E72" s="14" t="s">
        <v>3</v>
      </c>
      <c r="F72" s="14" t="s">
        <v>4</v>
      </c>
      <c r="G72" s="14" t="s">
        <v>5</v>
      </c>
      <c r="H72" s="14" t="s">
        <v>6</v>
      </c>
      <c r="I72" s="14" t="s">
        <v>7</v>
      </c>
      <c r="J72" s="14" t="s">
        <v>8</v>
      </c>
      <c r="K72" s="14" t="s">
        <v>9</v>
      </c>
      <c r="L72" s="14" t="s">
        <v>10</v>
      </c>
      <c r="M72" s="14" t="s">
        <v>11</v>
      </c>
      <c r="N72" s="14" t="s">
        <v>12</v>
      </c>
      <c r="O72" s="14" t="s">
        <v>13</v>
      </c>
      <c r="P72" s="14" t="s">
        <v>14</v>
      </c>
      <c r="Q72" s="14" t="s">
        <v>15</v>
      </c>
      <c r="R72" s="14" t="s">
        <v>16</v>
      </c>
      <c r="S72" s="14" t="s">
        <v>17</v>
      </c>
      <c r="T72" s="14" t="s">
        <v>18</v>
      </c>
      <c r="U72" s="14" t="s">
        <v>19</v>
      </c>
      <c r="V72" s="14" t="s">
        <v>20</v>
      </c>
      <c r="W72" s="14" t="s">
        <v>21</v>
      </c>
      <c r="X72" s="14" t="s">
        <v>22</v>
      </c>
      <c r="Y72" s="14" t="s">
        <v>23</v>
      </c>
      <c r="Z72" s="14" t="s">
        <v>94</v>
      </c>
      <c r="AA72" s="14" t="s">
        <v>96</v>
      </c>
      <c r="AB72" s="14" t="s">
        <v>97</v>
      </c>
      <c r="AC72" s="14" t="s">
        <v>98</v>
      </c>
      <c r="AD72" s="14" t="s">
        <v>99</v>
      </c>
      <c r="AE72" s="6"/>
    </row>
    <row r="73" spans="1:31" ht="13.5" customHeight="1" x14ac:dyDescent="0.2">
      <c r="A73" s="3"/>
      <c r="B73" s="9"/>
      <c r="C73" s="9"/>
      <c r="D73" s="9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6"/>
    </row>
    <row r="74" spans="1:31" ht="13.5" customHeight="1" x14ac:dyDescent="0.2">
      <c r="A74" s="3"/>
      <c r="B74" s="46" t="s">
        <v>50</v>
      </c>
      <c r="C74" s="52"/>
      <c r="D74" s="52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6"/>
    </row>
    <row r="75" spans="1:31" ht="13.5" customHeight="1" x14ac:dyDescent="0.2">
      <c r="A75" s="3"/>
      <c r="B75" s="9"/>
      <c r="C75" s="9"/>
      <c r="D75" s="9" t="s">
        <v>86</v>
      </c>
      <c r="X75" s="18">
        <f t="shared" ref="X75:AC75" si="33">X91</f>
        <v>803</v>
      </c>
      <c r="Y75" s="18">
        <f t="shared" si="33"/>
        <v>820</v>
      </c>
      <c r="Z75" s="18">
        <f t="shared" si="33"/>
        <v>857</v>
      </c>
      <c r="AA75" s="18">
        <f t="shared" si="33"/>
        <v>883</v>
      </c>
      <c r="AB75" s="18">
        <f t="shared" si="33"/>
        <v>911</v>
      </c>
      <c r="AC75" s="18">
        <f t="shared" si="33"/>
        <v>882</v>
      </c>
      <c r="AD75" s="18">
        <f t="shared" ref="AD75" si="34">AD91</f>
        <v>848</v>
      </c>
      <c r="AE75" s="6"/>
    </row>
    <row r="76" spans="1:31" ht="13.5" customHeight="1" x14ac:dyDescent="0.2">
      <c r="A76" s="3"/>
      <c r="B76" s="9"/>
      <c r="C76" s="9"/>
      <c r="D76" s="9" t="s">
        <v>88</v>
      </c>
      <c r="X76" s="32">
        <f t="shared" ref="X76:AC76" si="35">X105</f>
        <v>142</v>
      </c>
      <c r="Y76" s="32">
        <f t="shared" si="35"/>
        <v>144</v>
      </c>
      <c r="Z76" s="32">
        <f t="shared" si="35"/>
        <v>135</v>
      </c>
      <c r="AA76" s="32">
        <f t="shared" si="35"/>
        <v>133</v>
      </c>
      <c r="AB76" s="32">
        <f t="shared" si="35"/>
        <v>106</v>
      </c>
      <c r="AC76" s="32">
        <f t="shared" si="35"/>
        <v>126</v>
      </c>
      <c r="AD76" s="32">
        <f t="shared" ref="AD76" si="36">AD105</f>
        <v>128</v>
      </c>
      <c r="AE76" s="6"/>
    </row>
    <row r="77" spans="1:31" ht="13.5" customHeight="1" x14ac:dyDescent="0.2">
      <c r="A77" s="3"/>
      <c r="B77" s="9"/>
      <c r="C77" s="9"/>
      <c r="D77" s="24"/>
      <c r="X77" s="18">
        <f t="shared" ref="X77:AC77" si="37">SUM(X75:X76)</f>
        <v>945</v>
      </c>
      <c r="Y77" s="18">
        <f t="shared" si="37"/>
        <v>964</v>
      </c>
      <c r="Z77" s="18">
        <f t="shared" si="37"/>
        <v>992</v>
      </c>
      <c r="AA77" s="18">
        <f t="shared" si="37"/>
        <v>1016</v>
      </c>
      <c r="AB77" s="18">
        <f t="shared" si="37"/>
        <v>1017</v>
      </c>
      <c r="AC77" s="18">
        <f t="shared" si="37"/>
        <v>1008</v>
      </c>
      <c r="AD77" s="18">
        <f t="shared" ref="AD77" si="38">SUM(AD75:AD76)</f>
        <v>976</v>
      </c>
      <c r="AE77" s="6"/>
    </row>
    <row r="78" spans="1:31" ht="13.5" customHeight="1" x14ac:dyDescent="0.2">
      <c r="A78" s="3"/>
      <c r="B78" s="9"/>
      <c r="C78" s="8" t="s">
        <v>51</v>
      </c>
      <c r="D78" s="8"/>
      <c r="V78" s="10"/>
      <c r="W78" s="10"/>
      <c r="X78" s="10"/>
      <c r="Y78" s="10"/>
      <c r="Z78" s="10"/>
      <c r="AA78" s="10"/>
      <c r="AB78" s="10"/>
      <c r="AC78" s="10"/>
      <c r="AD78" s="10"/>
      <c r="AE78" s="6"/>
    </row>
    <row r="79" spans="1:31" ht="13.5" customHeight="1" x14ac:dyDescent="0.2">
      <c r="A79" s="3"/>
      <c r="B79" s="9"/>
      <c r="C79" s="9"/>
      <c r="D79" s="1" t="s">
        <v>52</v>
      </c>
      <c r="U79" s="18"/>
      <c r="X79" s="18">
        <f>0+8+11</f>
        <v>19</v>
      </c>
      <c r="Y79" s="18">
        <v>19</v>
      </c>
      <c r="Z79" s="18">
        <v>6</v>
      </c>
      <c r="AA79" s="18">
        <v>8</v>
      </c>
      <c r="AB79" s="18">
        <v>6</v>
      </c>
      <c r="AC79" s="18">
        <v>7</v>
      </c>
      <c r="AD79" s="18">
        <v>7</v>
      </c>
      <c r="AE79" s="6"/>
    </row>
    <row r="80" spans="1:31" ht="13.5" customHeight="1" x14ac:dyDescent="0.2">
      <c r="A80" s="3"/>
      <c r="B80" s="9"/>
      <c r="C80" s="9"/>
      <c r="D80" s="20" t="s">
        <v>53</v>
      </c>
      <c r="U80" s="18"/>
      <c r="X80" s="18">
        <v>28</v>
      </c>
      <c r="Y80" s="30">
        <v>45</v>
      </c>
      <c r="Z80" s="30">
        <v>10</v>
      </c>
      <c r="AA80" s="30">
        <v>8</v>
      </c>
      <c r="AB80" s="30">
        <v>7</v>
      </c>
      <c r="AC80" s="30">
        <v>9</v>
      </c>
      <c r="AD80" s="30">
        <v>16</v>
      </c>
      <c r="AE80" s="6"/>
    </row>
    <row r="81" spans="1:31" ht="13.5" customHeight="1" x14ac:dyDescent="0.2">
      <c r="A81" s="3"/>
      <c r="B81" s="9"/>
      <c r="C81" s="9"/>
      <c r="D81" s="1" t="s">
        <v>54</v>
      </c>
      <c r="U81" s="18"/>
      <c r="X81" s="18">
        <v>125</v>
      </c>
      <c r="Y81" s="18">
        <v>131</v>
      </c>
      <c r="Z81" s="18">
        <v>158</v>
      </c>
      <c r="AA81" s="18">
        <v>167</v>
      </c>
      <c r="AB81" s="18">
        <v>184</v>
      </c>
      <c r="AC81" s="18">
        <v>176</v>
      </c>
      <c r="AD81" s="18">
        <v>99</v>
      </c>
      <c r="AE81" s="6"/>
    </row>
    <row r="82" spans="1:31" ht="13.5" customHeight="1" x14ac:dyDescent="0.2">
      <c r="A82" s="3"/>
      <c r="B82" s="9"/>
      <c r="C82" s="9"/>
      <c r="D82" s="1" t="s">
        <v>55</v>
      </c>
      <c r="U82" s="18"/>
      <c r="X82" s="18">
        <v>56</v>
      </c>
      <c r="Y82" s="18">
        <v>41</v>
      </c>
      <c r="Z82" s="18">
        <v>37</v>
      </c>
      <c r="AA82" s="18">
        <v>44</v>
      </c>
      <c r="AB82" s="18">
        <v>41</v>
      </c>
      <c r="AC82" s="18">
        <v>49</v>
      </c>
      <c r="AD82" s="18">
        <v>86</v>
      </c>
      <c r="AE82" s="6"/>
    </row>
    <row r="83" spans="1:31" ht="13.5" customHeight="1" x14ac:dyDescent="0.2">
      <c r="A83" s="3"/>
      <c r="B83" s="9"/>
      <c r="C83" s="9"/>
      <c r="D83" s="1" t="s">
        <v>89</v>
      </c>
      <c r="U83" s="18"/>
      <c r="X83" s="18">
        <v>97</v>
      </c>
      <c r="Y83" s="18">
        <v>102</v>
      </c>
      <c r="Z83" s="18">
        <v>111</v>
      </c>
      <c r="AA83" s="18">
        <v>108</v>
      </c>
      <c r="AB83" s="18">
        <v>112</v>
      </c>
      <c r="AC83" s="18">
        <v>120</v>
      </c>
      <c r="AD83" s="18">
        <v>121</v>
      </c>
      <c r="AE83" s="6"/>
    </row>
    <row r="84" spans="1:31" ht="13.5" customHeight="1" x14ac:dyDescent="0.2">
      <c r="A84" s="3"/>
      <c r="B84" s="9"/>
      <c r="C84" s="9"/>
      <c r="D84" s="1" t="s">
        <v>56</v>
      </c>
      <c r="U84" s="18"/>
      <c r="X84" s="18">
        <v>69</v>
      </c>
      <c r="Y84" s="18">
        <v>84</v>
      </c>
      <c r="Z84" s="18">
        <v>126</v>
      </c>
      <c r="AA84" s="18">
        <v>138</v>
      </c>
      <c r="AB84" s="18">
        <v>147</v>
      </c>
      <c r="AC84" s="18">
        <v>132</v>
      </c>
      <c r="AD84" s="18">
        <v>139</v>
      </c>
      <c r="AE84" s="6"/>
    </row>
    <row r="85" spans="1:31" ht="13.5" customHeight="1" x14ac:dyDescent="0.2">
      <c r="A85" s="3"/>
      <c r="B85" s="9"/>
      <c r="C85" s="9"/>
      <c r="D85" s="1" t="s">
        <v>57</v>
      </c>
      <c r="U85" s="18"/>
      <c r="X85" s="18">
        <v>9</v>
      </c>
      <c r="Y85" s="18">
        <v>12</v>
      </c>
      <c r="Z85" s="18">
        <v>12</v>
      </c>
      <c r="AA85" s="18">
        <v>11</v>
      </c>
      <c r="AB85" s="18">
        <v>12</v>
      </c>
      <c r="AC85" s="18">
        <v>13</v>
      </c>
      <c r="AD85" s="18">
        <v>13</v>
      </c>
      <c r="AE85" s="6"/>
    </row>
    <row r="86" spans="1:31" ht="13.5" customHeight="1" x14ac:dyDescent="0.2">
      <c r="A86" s="3"/>
      <c r="B86" s="9"/>
      <c r="C86" s="9"/>
      <c r="D86" s="1" t="s">
        <v>58</v>
      </c>
      <c r="U86" s="18"/>
      <c r="X86" s="18">
        <v>85</v>
      </c>
      <c r="Y86" s="18">
        <v>86</v>
      </c>
      <c r="Z86" s="18">
        <v>88</v>
      </c>
      <c r="AA86" s="18">
        <v>86</v>
      </c>
      <c r="AB86" s="18">
        <v>89</v>
      </c>
      <c r="AC86" s="18">
        <v>83</v>
      </c>
      <c r="AD86" s="18">
        <v>90</v>
      </c>
      <c r="AE86" s="6"/>
    </row>
    <row r="87" spans="1:31" ht="13.5" customHeight="1" x14ac:dyDescent="0.2">
      <c r="A87" s="3"/>
      <c r="B87" s="9"/>
      <c r="C87" s="9"/>
      <c r="D87" s="1" t="s">
        <v>59</v>
      </c>
      <c r="U87" s="18"/>
      <c r="X87" s="18">
        <v>1</v>
      </c>
      <c r="Y87" s="18">
        <v>1</v>
      </c>
      <c r="Z87" s="18">
        <v>1</v>
      </c>
      <c r="AA87" s="18">
        <v>2</v>
      </c>
      <c r="AB87" s="18">
        <v>2</v>
      </c>
      <c r="AC87" s="18">
        <v>0</v>
      </c>
      <c r="AD87" s="18">
        <v>0</v>
      </c>
      <c r="AE87" s="6"/>
    </row>
    <row r="88" spans="1:31" ht="13.5" customHeight="1" x14ac:dyDescent="0.2">
      <c r="A88" s="3"/>
      <c r="B88" s="9"/>
      <c r="C88" s="9"/>
      <c r="D88" s="1" t="s">
        <v>60</v>
      </c>
      <c r="U88" s="18"/>
      <c r="X88" s="18">
        <v>235</v>
      </c>
      <c r="Y88" s="18">
        <v>226</v>
      </c>
      <c r="Z88" s="18">
        <v>238</v>
      </c>
      <c r="AA88" s="18">
        <v>237</v>
      </c>
      <c r="AB88" s="18">
        <v>232</v>
      </c>
      <c r="AC88" s="18">
        <v>219</v>
      </c>
      <c r="AD88" s="18">
        <v>204</v>
      </c>
      <c r="AE88" s="6"/>
    </row>
    <row r="89" spans="1:31" ht="13.5" customHeight="1" x14ac:dyDescent="0.2">
      <c r="A89" s="3"/>
      <c r="B89" s="9"/>
      <c r="C89" s="9"/>
      <c r="D89" s="1" t="s">
        <v>61</v>
      </c>
      <c r="U89" s="18"/>
      <c r="X89" s="18">
        <v>74</v>
      </c>
      <c r="Y89" s="18">
        <v>56</v>
      </c>
      <c r="Z89" s="18">
        <v>68</v>
      </c>
      <c r="AA89" s="18">
        <v>73</v>
      </c>
      <c r="AB89" s="18">
        <v>78</v>
      </c>
      <c r="AC89" s="18">
        <v>73</v>
      </c>
      <c r="AD89" s="18">
        <v>67</v>
      </c>
      <c r="AE89" s="6"/>
    </row>
    <row r="90" spans="1:31" ht="13.5" customHeight="1" x14ac:dyDescent="0.2">
      <c r="A90" s="3"/>
      <c r="B90" s="9"/>
      <c r="C90" s="9"/>
      <c r="D90" s="1" t="s">
        <v>62</v>
      </c>
      <c r="X90" s="32">
        <v>5</v>
      </c>
      <c r="Y90" s="32">
        <v>17</v>
      </c>
      <c r="Z90" s="32">
        <v>2</v>
      </c>
      <c r="AA90" s="32">
        <v>1</v>
      </c>
      <c r="AB90" s="32">
        <v>1</v>
      </c>
      <c r="AC90" s="32">
        <v>1</v>
      </c>
      <c r="AD90" s="32">
        <v>6</v>
      </c>
      <c r="AE90" s="6"/>
    </row>
    <row r="91" spans="1:31" ht="13.5" customHeight="1" x14ac:dyDescent="0.2">
      <c r="A91" s="3"/>
      <c r="B91" s="9"/>
      <c r="C91" s="9"/>
      <c r="D91" s="24"/>
      <c r="X91" s="18">
        <f t="shared" ref="X91:AC91" si="39">SUM(X79:X90)</f>
        <v>803</v>
      </c>
      <c r="Y91" s="18">
        <f t="shared" si="39"/>
        <v>820</v>
      </c>
      <c r="Z91" s="18">
        <f t="shared" si="39"/>
        <v>857</v>
      </c>
      <c r="AA91" s="18">
        <f t="shared" si="39"/>
        <v>883</v>
      </c>
      <c r="AB91" s="18">
        <f t="shared" si="39"/>
        <v>911</v>
      </c>
      <c r="AC91" s="18">
        <f t="shared" si="39"/>
        <v>882</v>
      </c>
      <c r="AD91" s="18">
        <f t="shared" ref="AD91" si="40">SUM(AD79:AD90)</f>
        <v>848</v>
      </c>
      <c r="AE91" s="6"/>
    </row>
    <row r="92" spans="1:31" ht="13.5" customHeight="1" x14ac:dyDescent="0.2">
      <c r="A92" s="3"/>
      <c r="B92" s="9"/>
      <c r="C92" s="8" t="s">
        <v>63</v>
      </c>
      <c r="D92" s="8"/>
      <c r="X92" s="10"/>
      <c r="Y92" s="10"/>
      <c r="Z92" s="10"/>
      <c r="AA92" s="10"/>
      <c r="AB92" s="10"/>
      <c r="AC92" s="10"/>
      <c r="AD92" s="10"/>
      <c r="AE92" s="6"/>
    </row>
    <row r="93" spans="1:31" ht="13.5" customHeight="1" x14ac:dyDescent="0.2">
      <c r="A93" s="3"/>
      <c r="B93" s="9"/>
      <c r="C93" s="9"/>
      <c r="D93" s="1" t="s">
        <v>52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8"/>
      <c r="P93" s="18"/>
      <c r="Q93" s="18"/>
      <c r="R93" s="18"/>
      <c r="S93" s="18"/>
      <c r="T93" s="18"/>
      <c r="U93" s="18"/>
      <c r="X93" s="18">
        <f>1+0+0</f>
        <v>1</v>
      </c>
      <c r="Y93" s="18">
        <v>1</v>
      </c>
      <c r="Z93" s="18">
        <v>0</v>
      </c>
      <c r="AA93" s="18">
        <v>0</v>
      </c>
      <c r="AB93" s="18">
        <v>0</v>
      </c>
      <c r="AC93" s="18">
        <v>0</v>
      </c>
      <c r="AD93" s="18">
        <v>0</v>
      </c>
      <c r="AE93" s="6"/>
    </row>
    <row r="94" spans="1:31" ht="13.5" customHeight="1" x14ac:dyDescent="0.2">
      <c r="A94" s="3"/>
      <c r="B94" s="9"/>
      <c r="C94" s="9"/>
      <c r="D94" s="20" t="s">
        <v>53</v>
      </c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8"/>
      <c r="P94" s="18"/>
      <c r="Q94" s="18"/>
      <c r="R94" s="18"/>
      <c r="S94" s="18"/>
      <c r="T94" s="18"/>
      <c r="U94" s="18"/>
      <c r="X94" s="18">
        <v>14</v>
      </c>
      <c r="Y94" s="18">
        <v>11</v>
      </c>
      <c r="Z94" s="18">
        <v>8</v>
      </c>
      <c r="AA94" s="18">
        <v>10</v>
      </c>
      <c r="AB94" s="18">
        <v>5</v>
      </c>
      <c r="AC94" s="18">
        <v>4</v>
      </c>
      <c r="AD94" s="18">
        <v>4</v>
      </c>
      <c r="AE94" s="6"/>
    </row>
    <row r="95" spans="1:31" ht="13.5" customHeight="1" x14ac:dyDescent="0.2">
      <c r="A95" s="3"/>
      <c r="B95" s="9"/>
      <c r="C95" s="9"/>
      <c r="D95" s="1" t="s">
        <v>54</v>
      </c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8"/>
      <c r="P95" s="18"/>
      <c r="Q95" s="18"/>
      <c r="R95" s="18"/>
      <c r="S95" s="18"/>
      <c r="T95" s="18"/>
      <c r="U95" s="18"/>
      <c r="X95" s="18">
        <v>4</v>
      </c>
      <c r="Y95" s="18">
        <v>4</v>
      </c>
      <c r="Z95" s="18">
        <v>3</v>
      </c>
      <c r="AA95" s="18">
        <v>5</v>
      </c>
      <c r="AB95" s="18">
        <v>2</v>
      </c>
      <c r="AC95" s="18">
        <v>6</v>
      </c>
      <c r="AD95" s="18">
        <v>0</v>
      </c>
      <c r="AE95" s="6"/>
    </row>
    <row r="96" spans="1:31" ht="13.5" customHeight="1" x14ac:dyDescent="0.2">
      <c r="A96" s="3"/>
      <c r="B96" s="9"/>
      <c r="C96" s="9"/>
      <c r="D96" s="1" t="s">
        <v>55</v>
      </c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8"/>
      <c r="P96" s="18"/>
      <c r="Q96" s="18"/>
      <c r="R96" s="18"/>
      <c r="S96" s="18"/>
      <c r="T96" s="18"/>
      <c r="U96" s="18"/>
      <c r="X96" s="18">
        <v>3</v>
      </c>
      <c r="Y96" s="18">
        <v>1</v>
      </c>
      <c r="Z96" s="18">
        <v>2</v>
      </c>
      <c r="AA96" s="18">
        <v>2</v>
      </c>
      <c r="AB96" s="18">
        <v>2</v>
      </c>
      <c r="AC96" s="18">
        <v>2</v>
      </c>
      <c r="AD96" s="18">
        <v>3</v>
      </c>
      <c r="AE96" s="6"/>
    </row>
    <row r="97" spans="1:31" ht="13.5" customHeight="1" x14ac:dyDescent="0.2">
      <c r="A97" s="3"/>
      <c r="B97" s="9"/>
      <c r="C97" s="9"/>
      <c r="D97" s="1" t="s">
        <v>89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8"/>
      <c r="P97" s="18"/>
      <c r="Q97" s="18"/>
      <c r="R97" s="18"/>
      <c r="S97" s="18"/>
      <c r="T97" s="18"/>
      <c r="U97" s="18"/>
      <c r="X97" s="18">
        <v>9</v>
      </c>
      <c r="Y97" s="18">
        <v>7</v>
      </c>
      <c r="Z97" s="18">
        <v>9</v>
      </c>
      <c r="AA97" s="18">
        <v>7</v>
      </c>
      <c r="AB97" s="18">
        <v>3</v>
      </c>
      <c r="AC97" s="18">
        <v>5</v>
      </c>
      <c r="AD97" s="18">
        <v>4</v>
      </c>
      <c r="AE97" s="6"/>
    </row>
    <row r="98" spans="1:31" ht="13.5" customHeight="1" x14ac:dyDescent="0.2">
      <c r="A98" s="3"/>
      <c r="B98" s="9"/>
      <c r="C98" s="9"/>
      <c r="D98" s="1" t="s">
        <v>56</v>
      </c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8"/>
      <c r="P98" s="18"/>
      <c r="Q98" s="18"/>
      <c r="R98" s="18"/>
      <c r="S98" s="18"/>
      <c r="T98" s="18"/>
      <c r="U98" s="18"/>
      <c r="X98" s="18">
        <v>12</v>
      </c>
      <c r="Y98" s="18">
        <v>13</v>
      </c>
      <c r="Z98" s="18">
        <v>11</v>
      </c>
      <c r="AA98" s="18">
        <v>8</v>
      </c>
      <c r="AB98" s="18">
        <v>9</v>
      </c>
      <c r="AC98" s="18">
        <v>9</v>
      </c>
      <c r="AD98" s="18">
        <v>7</v>
      </c>
      <c r="AE98" s="6"/>
    </row>
    <row r="99" spans="1:31" ht="13.5" customHeight="1" x14ac:dyDescent="0.2">
      <c r="A99" s="3"/>
      <c r="B99" s="9"/>
      <c r="C99" s="9"/>
      <c r="D99" s="1" t="s">
        <v>57</v>
      </c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8"/>
      <c r="P99" s="18"/>
      <c r="Q99" s="18"/>
      <c r="R99" s="18"/>
      <c r="S99" s="18"/>
      <c r="T99" s="18"/>
      <c r="U99" s="18"/>
      <c r="X99" s="18">
        <v>0</v>
      </c>
      <c r="Y99" s="18">
        <v>1</v>
      </c>
      <c r="Z99" s="18">
        <v>1</v>
      </c>
      <c r="AA99" s="18">
        <v>1</v>
      </c>
      <c r="AB99" s="18">
        <v>0</v>
      </c>
      <c r="AC99" s="18">
        <v>0</v>
      </c>
      <c r="AD99" s="18">
        <v>1</v>
      </c>
      <c r="AE99" s="6"/>
    </row>
    <row r="100" spans="1:31" ht="13.5" customHeight="1" x14ac:dyDescent="0.2">
      <c r="A100" s="3"/>
      <c r="B100" s="9"/>
      <c r="C100" s="9"/>
      <c r="D100" s="1" t="s">
        <v>58</v>
      </c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8"/>
      <c r="P100" s="18"/>
      <c r="Q100" s="18"/>
      <c r="R100" s="18"/>
      <c r="S100" s="18"/>
      <c r="T100" s="18"/>
      <c r="U100" s="18"/>
      <c r="X100" s="18">
        <v>62</v>
      </c>
      <c r="Y100" s="18">
        <v>68</v>
      </c>
      <c r="Z100" s="18">
        <v>64</v>
      </c>
      <c r="AA100" s="18">
        <v>68</v>
      </c>
      <c r="AB100" s="18">
        <v>59</v>
      </c>
      <c r="AC100" s="18">
        <v>69</v>
      </c>
      <c r="AD100" s="18">
        <v>68</v>
      </c>
      <c r="AE100" s="6"/>
    </row>
    <row r="101" spans="1:31" ht="13.5" customHeight="1" x14ac:dyDescent="0.2">
      <c r="A101" s="3"/>
      <c r="B101" s="9"/>
      <c r="C101" s="9"/>
      <c r="D101" s="1" t="s">
        <v>59</v>
      </c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8"/>
      <c r="P101" s="18"/>
      <c r="Q101" s="18"/>
      <c r="R101" s="18"/>
      <c r="S101" s="18"/>
      <c r="T101" s="18"/>
      <c r="U101" s="18"/>
      <c r="X101" s="18">
        <v>1</v>
      </c>
      <c r="Y101" s="18">
        <v>4</v>
      </c>
      <c r="Z101" s="18">
        <v>0</v>
      </c>
      <c r="AA101" s="18">
        <v>0</v>
      </c>
      <c r="AB101" s="18">
        <v>0</v>
      </c>
      <c r="AC101" s="18">
        <v>0</v>
      </c>
      <c r="AD101" s="18">
        <v>0</v>
      </c>
      <c r="AE101" s="6"/>
    </row>
    <row r="102" spans="1:31" ht="13.5" customHeight="1" x14ac:dyDescent="0.2">
      <c r="A102" s="3"/>
      <c r="B102" s="9"/>
      <c r="C102" s="9"/>
      <c r="D102" s="1" t="s">
        <v>60</v>
      </c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8"/>
      <c r="P102" s="18"/>
      <c r="Q102" s="18"/>
      <c r="R102" s="18"/>
      <c r="S102" s="18"/>
      <c r="T102" s="18"/>
      <c r="U102" s="18"/>
      <c r="X102" s="18">
        <v>30</v>
      </c>
      <c r="Y102" s="18">
        <v>29</v>
      </c>
      <c r="Z102" s="18">
        <v>34</v>
      </c>
      <c r="AA102" s="18">
        <v>30</v>
      </c>
      <c r="AB102" s="18">
        <v>25</v>
      </c>
      <c r="AC102" s="18">
        <v>30</v>
      </c>
      <c r="AD102" s="18">
        <v>40</v>
      </c>
      <c r="AE102" s="6"/>
    </row>
    <row r="103" spans="1:31" ht="13.5" customHeight="1" x14ac:dyDescent="0.2">
      <c r="A103" s="3"/>
      <c r="B103" s="9"/>
      <c r="C103" s="9"/>
      <c r="D103" s="1" t="s">
        <v>61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8"/>
      <c r="P103" s="18"/>
      <c r="Q103" s="18"/>
      <c r="R103" s="18"/>
      <c r="S103" s="18"/>
      <c r="T103" s="18"/>
      <c r="U103" s="18"/>
      <c r="X103" s="18">
        <v>6</v>
      </c>
      <c r="Y103" s="18">
        <v>5</v>
      </c>
      <c r="Z103" s="18">
        <v>3</v>
      </c>
      <c r="AA103" s="18">
        <v>2</v>
      </c>
      <c r="AB103" s="18">
        <v>1</v>
      </c>
      <c r="AC103" s="18">
        <v>1</v>
      </c>
      <c r="AD103" s="18">
        <v>1</v>
      </c>
      <c r="AE103" s="6"/>
    </row>
    <row r="104" spans="1:31" ht="13.5" customHeight="1" x14ac:dyDescent="0.2">
      <c r="A104" s="3"/>
      <c r="B104" s="9"/>
      <c r="C104" s="9"/>
      <c r="D104" s="1" t="s">
        <v>62</v>
      </c>
      <c r="X104" s="32">
        <v>0</v>
      </c>
      <c r="Y104" s="32">
        <v>0</v>
      </c>
      <c r="Z104" s="32">
        <v>0</v>
      </c>
      <c r="AA104" s="32">
        <v>0</v>
      </c>
      <c r="AB104" s="32">
        <v>0</v>
      </c>
      <c r="AC104" s="32">
        <v>0</v>
      </c>
      <c r="AD104" s="32">
        <v>0</v>
      </c>
      <c r="AE104" s="6"/>
    </row>
    <row r="105" spans="1:31" ht="13.5" customHeight="1" x14ac:dyDescent="0.2">
      <c r="A105" s="3"/>
      <c r="B105" s="9"/>
      <c r="C105" s="9"/>
      <c r="D105" s="24"/>
      <c r="X105" s="18">
        <f t="shared" ref="X105:AC105" si="41">SUM(X93:X104)</f>
        <v>142</v>
      </c>
      <c r="Y105" s="18">
        <f t="shared" si="41"/>
        <v>144</v>
      </c>
      <c r="Z105" s="18">
        <f t="shared" si="41"/>
        <v>135</v>
      </c>
      <c r="AA105" s="18">
        <f t="shared" si="41"/>
        <v>133</v>
      </c>
      <c r="AB105" s="18">
        <f t="shared" si="41"/>
        <v>106</v>
      </c>
      <c r="AC105" s="18">
        <f t="shared" si="41"/>
        <v>126</v>
      </c>
      <c r="AD105" s="18">
        <f t="shared" ref="AD105" si="42">SUM(AD93:AD104)</f>
        <v>128</v>
      </c>
      <c r="AE105" s="6"/>
    </row>
    <row r="106" spans="1:31" ht="13.5" customHeight="1" x14ac:dyDescent="0.2">
      <c r="A106" s="3"/>
      <c r="B106" s="9"/>
      <c r="C106" s="9"/>
      <c r="D106" s="24"/>
      <c r="X106" s="18"/>
      <c r="Y106" s="18"/>
      <c r="Z106" s="18"/>
      <c r="AA106" s="18"/>
      <c r="AB106" s="18"/>
      <c r="AC106" s="18"/>
      <c r="AD106" s="18"/>
      <c r="AE106" s="6"/>
    </row>
    <row r="107" spans="1:31" ht="13.5" customHeight="1" x14ac:dyDescent="0.2">
      <c r="A107" s="3"/>
      <c r="B107" s="46" t="s">
        <v>64</v>
      </c>
      <c r="C107" s="52"/>
      <c r="D107" s="52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6"/>
    </row>
    <row r="108" spans="1:31" ht="13.5" customHeight="1" x14ac:dyDescent="0.2">
      <c r="A108" s="3"/>
      <c r="D108" s="1" t="s">
        <v>65</v>
      </c>
      <c r="X108" s="26">
        <v>165</v>
      </c>
      <c r="Y108" s="26">
        <v>155</v>
      </c>
      <c r="Z108" s="26">
        <v>159</v>
      </c>
      <c r="AA108" s="26">
        <v>159</v>
      </c>
      <c r="AB108" s="26">
        <v>164</v>
      </c>
      <c r="AC108" s="26">
        <v>182</v>
      </c>
      <c r="AD108" s="26">
        <v>157</v>
      </c>
      <c r="AE108" s="6"/>
    </row>
    <row r="109" spans="1:31" ht="13.5" customHeight="1" x14ac:dyDescent="0.2">
      <c r="A109" s="3"/>
      <c r="D109" s="1" t="s">
        <v>29</v>
      </c>
      <c r="X109" s="26">
        <v>353</v>
      </c>
      <c r="Y109" s="26">
        <v>357</v>
      </c>
      <c r="Z109" s="26">
        <v>351</v>
      </c>
      <c r="AA109" s="26">
        <v>364</v>
      </c>
      <c r="AB109" s="26">
        <v>339</v>
      </c>
      <c r="AC109" s="26">
        <v>367</v>
      </c>
      <c r="AD109" s="26">
        <v>381</v>
      </c>
      <c r="AE109" s="6"/>
    </row>
    <row r="110" spans="1:31" ht="13.5" customHeight="1" x14ac:dyDescent="0.2">
      <c r="A110" s="3"/>
      <c r="D110" s="1" t="s">
        <v>66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>
        <v>59</v>
      </c>
      <c r="Y110" s="5">
        <v>62</v>
      </c>
      <c r="Z110" s="5">
        <v>69</v>
      </c>
      <c r="AA110" s="5">
        <v>68</v>
      </c>
      <c r="AB110" s="5">
        <v>63</v>
      </c>
      <c r="AC110" s="5">
        <v>54</v>
      </c>
      <c r="AD110" s="5">
        <v>41</v>
      </c>
      <c r="AE110" s="6"/>
    </row>
    <row r="111" spans="1:31" ht="13.5" customHeight="1" x14ac:dyDescent="0.2">
      <c r="A111" s="3"/>
      <c r="B111" s="9"/>
      <c r="C111" s="9"/>
      <c r="D111" s="9"/>
      <c r="E111" s="33">
        <v>429</v>
      </c>
      <c r="F111" s="33">
        <v>361</v>
      </c>
      <c r="G111" s="33">
        <v>376</v>
      </c>
      <c r="H111" s="33">
        <v>377</v>
      </c>
      <c r="I111" s="33">
        <v>352</v>
      </c>
      <c r="J111" s="33">
        <v>377</v>
      </c>
      <c r="K111" s="10">
        <v>434</v>
      </c>
      <c r="L111" s="10">
        <v>474</v>
      </c>
      <c r="M111" s="10">
        <v>497</v>
      </c>
      <c r="N111" s="10">
        <v>593</v>
      </c>
      <c r="O111" s="10">
        <v>620</v>
      </c>
      <c r="P111" s="10">
        <v>578</v>
      </c>
      <c r="Q111" s="10">
        <v>566</v>
      </c>
      <c r="R111" s="10">
        <v>547</v>
      </c>
      <c r="S111" s="18">
        <v>500</v>
      </c>
      <c r="T111" s="18">
        <v>526</v>
      </c>
      <c r="U111" s="18">
        <v>608</v>
      </c>
      <c r="V111" s="18">
        <v>620</v>
      </c>
      <c r="W111" s="18">
        <v>637</v>
      </c>
      <c r="X111" s="26">
        <f t="shared" ref="X111:AC111" si="43">SUM(X108:X110)</f>
        <v>577</v>
      </c>
      <c r="Y111" s="26">
        <f t="shared" si="43"/>
        <v>574</v>
      </c>
      <c r="Z111" s="26">
        <f t="shared" si="43"/>
        <v>579</v>
      </c>
      <c r="AA111" s="26">
        <f t="shared" si="43"/>
        <v>591</v>
      </c>
      <c r="AB111" s="26">
        <f t="shared" si="43"/>
        <v>566</v>
      </c>
      <c r="AC111" s="26">
        <f t="shared" si="43"/>
        <v>603</v>
      </c>
      <c r="AD111" s="26">
        <f t="shared" ref="AD111" si="44">SUM(AD108:AD110)</f>
        <v>579</v>
      </c>
      <c r="AE111" s="6"/>
    </row>
    <row r="112" spans="1:31" ht="13.5" customHeight="1" x14ac:dyDescent="0.2">
      <c r="A112" s="3"/>
      <c r="B112" s="4"/>
      <c r="C112" s="4"/>
      <c r="D112" s="4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4"/>
      <c r="W112" s="4"/>
      <c r="X112" s="5"/>
      <c r="Y112" s="5"/>
      <c r="Z112" s="5"/>
      <c r="AA112" s="5"/>
      <c r="AB112" s="5"/>
      <c r="AC112" s="5"/>
      <c r="AD112" s="5"/>
      <c r="AE112" s="6"/>
    </row>
    <row r="113" spans="1:31" ht="13.5" customHeight="1" x14ac:dyDescent="0.2">
      <c r="A113" s="3"/>
      <c r="B113" s="9"/>
      <c r="C113" s="9"/>
      <c r="D113" s="9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9"/>
      <c r="W113" s="9"/>
      <c r="X113" s="10"/>
      <c r="Y113" s="10"/>
      <c r="Z113" s="10"/>
      <c r="AA113" s="10"/>
      <c r="AB113" s="10"/>
      <c r="AC113" s="10"/>
      <c r="AD113" s="10"/>
      <c r="AE113" s="6"/>
    </row>
    <row r="114" spans="1:31" ht="13.5" customHeight="1" x14ac:dyDescent="0.2">
      <c r="A114" s="3"/>
      <c r="B114" s="9" t="s">
        <v>72</v>
      </c>
      <c r="C114" s="9"/>
      <c r="D114" s="9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9"/>
      <c r="W114" s="9"/>
      <c r="X114" s="10"/>
      <c r="Y114" s="10"/>
      <c r="Z114" s="10"/>
      <c r="AA114" s="10"/>
      <c r="AB114" s="10"/>
      <c r="AC114" s="10"/>
      <c r="AD114" s="10"/>
      <c r="AE114" s="6"/>
    </row>
    <row r="115" spans="1:31" ht="13.5" customHeight="1" x14ac:dyDescent="0.2">
      <c r="A115" s="3"/>
      <c r="B115" s="9" t="s">
        <v>73</v>
      </c>
      <c r="C115" s="9"/>
      <c r="D115" s="9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9"/>
      <c r="W115" s="9"/>
      <c r="X115" s="10"/>
      <c r="Y115" s="10"/>
      <c r="Z115" s="10"/>
      <c r="AA115" s="10"/>
      <c r="AB115" s="10"/>
      <c r="AC115" s="10"/>
      <c r="AD115" s="10"/>
      <c r="AE115" s="6"/>
    </row>
    <row r="116" spans="1:31" ht="13.5" customHeight="1" x14ac:dyDescent="0.2">
      <c r="A116" s="3"/>
      <c r="B116" s="9"/>
      <c r="C116" s="9"/>
      <c r="D116" s="9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9"/>
      <c r="W116" s="9"/>
      <c r="X116" s="10"/>
      <c r="Y116" s="10"/>
      <c r="Z116" s="10"/>
      <c r="AA116" s="10"/>
      <c r="AB116" s="10"/>
      <c r="AC116" s="10"/>
      <c r="AD116" s="10"/>
      <c r="AE116" s="6"/>
    </row>
    <row r="117" spans="1:31" ht="13.5" customHeight="1" x14ac:dyDescent="0.2">
      <c r="A117" s="34"/>
      <c r="B117" s="107" t="s">
        <v>80</v>
      </c>
      <c r="C117" s="107"/>
      <c r="D117" s="107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4"/>
      <c r="X117" s="5"/>
      <c r="Y117" s="14"/>
      <c r="Z117" s="14"/>
      <c r="AA117" s="14"/>
      <c r="AB117" s="14"/>
      <c r="AC117" s="14"/>
      <c r="AD117" s="14" t="s">
        <v>101</v>
      </c>
      <c r="AE117" s="35"/>
    </row>
    <row r="118" spans="1:31" ht="13.5" customHeight="1" x14ac:dyDescent="0.2">
      <c r="S118" s="10"/>
      <c r="T118" s="10"/>
      <c r="U118" s="10"/>
      <c r="V118" s="9"/>
      <c r="W118" s="9"/>
      <c r="X118" s="10"/>
      <c r="Y118" s="10"/>
      <c r="Z118" s="10"/>
      <c r="AA118" s="10"/>
      <c r="AB118" s="10"/>
      <c r="AC118" s="10"/>
      <c r="AD118" s="10"/>
    </row>
  </sheetData>
  <mergeCells count="2">
    <mergeCell ref="A2:AE2"/>
    <mergeCell ref="B117:D117"/>
  </mergeCells>
  <hyperlinks>
    <hyperlink ref="B117:D117" r:id="rId1" display="Source: IPEDS HR, Human Resources Survey"/>
  </hyperlinks>
  <printOptions horizontalCentered="1"/>
  <pageMargins left="0.7" right="0.45" top="0.5" bottom="0.25" header="0.5" footer="0.5"/>
  <pageSetup scale="79" orientation="portrait" r:id="rId2"/>
  <headerFooter alignWithMargins="0"/>
  <rowBreaks count="1" manualBreakCount="1">
    <brk id="7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18"/>
  <sheetViews>
    <sheetView zoomScaleNormal="100" workbookViewId="0"/>
  </sheetViews>
  <sheetFormatPr defaultRowHeight="13.5" customHeight="1" x14ac:dyDescent="0.2"/>
  <cols>
    <col min="1" max="3" width="2.7109375" style="1" customWidth="1"/>
    <col min="4" max="4" width="37.7109375" style="1" customWidth="1"/>
    <col min="5" max="24" width="8.7109375" style="26" hidden="1" customWidth="1"/>
    <col min="25" max="30" width="8.7109375" style="26" customWidth="1"/>
    <col min="31" max="31" width="2.7109375" style="1" customWidth="1"/>
    <col min="32" max="32" width="9.140625" style="1" customWidth="1"/>
    <col min="33" max="16384" width="9.140625" style="1"/>
  </cols>
  <sheetData>
    <row r="2" spans="1:34" ht="15" customHeight="1" x14ac:dyDescent="0.25">
      <c r="A2" s="103" t="s">
        <v>0</v>
      </c>
      <c r="B2" s="104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6"/>
    </row>
    <row r="3" spans="1:34" ht="13.5" customHeight="1" x14ac:dyDescent="0.2">
      <c r="A3" s="3"/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6"/>
    </row>
    <row r="4" spans="1:34" ht="15" customHeight="1" x14ac:dyDescent="0.25">
      <c r="A4" s="3"/>
      <c r="B4" s="7" t="s">
        <v>1</v>
      </c>
      <c r="C4" s="8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6"/>
    </row>
    <row r="5" spans="1:34" ht="15" customHeight="1" x14ac:dyDescent="0.25">
      <c r="A5" s="3"/>
      <c r="B5" s="7" t="s">
        <v>74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6"/>
    </row>
    <row r="6" spans="1:34" ht="13.5" customHeight="1" thickBot="1" x14ac:dyDescent="0.25">
      <c r="A6" s="3"/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6"/>
    </row>
    <row r="7" spans="1:34" ht="13.5" customHeight="1" thickTop="1" x14ac:dyDescent="0.2">
      <c r="A7" s="3"/>
      <c r="B7" s="13"/>
      <c r="C7" s="4"/>
      <c r="D7" s="4"/>
      <c r="E7" s="14" t="s">
        <v>3</v>
      </c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  <c r="K7" s="14" t="s">
        <v>9</v>
      </c>
      <c r="L7" s="14" t="s">
        <v>10</v>
      </c>
      <c r="M7" s="14" t="s">
        <v>11</v>
      </c>
      <c r="N7" s="14" t="s">
        <v>12</v>
      </c>
      <c r="O7" s="14" t="s">
        <v>13</v>
      </c>
      <c r="P7" s="14" t="s">
        <v>14</v>
      </c>
      <c r="Q7" s="14" t="s">
        <v>15</v>
      </c>
      <c r="R7" s="14" t="s">
        <v>16</v>
      </c>
      <c r="S7" s="14" t="s">
        <v>17</v>
      </c>
      <c r="T7" s="14" t="s">
        <v>18</v>
      </c>
      <c r="U7" s="14" t="s">
        <v>19</v>
      </c>
      <c r="V7" s="14" t="s">
        <v>20</v>
      </c>
      <c r="W7" s="14" t="s">
        <v>21</v>
      </c>
      <c r="X7" s="14" t="s">
        <v>22</v>
      </c>
      <c r="Y7" s="14" t="s">
        <v>23</v>
      </c>
      <c r="Z7" s="14" t="s">
        <v>94</v>
      </c>
      <c r="AA7" s="14" t="s">
        <v>96</v>
      </c>
      <c r="AB7" s="14" t="s">
        <v>97</v>
      </c>
      <c r="AC7" s="14" t="s">
        <v>98</v>
      </c>
      <c r="AD7" s="14" t="s">
        <v>99</v>
      </c>
      <c r="AE7" s="6"/>
    </row>
    <row r="8" spans="1:34" ht="13.5" customHeight="1" x14ac:dyDescent="0.2">
      <c r="A8" s="3"/>
      <c r="B8" s="9"/>
      <c r="C8" s="9"/>
      <c r="D8" s="9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6"/>
    </row>
    <row r="9" spans="1:34" ht="13.5" customHeight="1" x14ac:dyDescent="0.2">
      <c r="A9" s="3"/>
      <c r="B9" s="56" t="s">
        <v>24</v>
      </c>
      <c r="C9" s="57"/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6"/>
    </row>
    <row r="10" spans="1:34" s="20" customFormat="1" ht="13.5" customHeight="1" x14ac:dyDescent="0.2">
      <c r="A10" s="16"/>
      <c r="B10" s="17"/>
      <c r="C10" s="17"/>
      <c r="D10" s="17"/>
      <c r="E10" s="18">
        <f t="shared" ref="E10:Y10" si="0">E15+E111</f>
        <v>2099</v>
      </c>
      <c r="F10" s="18">
        <f t="shared" si="0"/>
        <v>2071</v>
      </c>
      <c r="G10" s="18">
        <f t="shared" si="0"/>
        <v>2137</v>
      </c>
      <c r="H10" s="18">
        <f t="shared" si="0"/>
        <v>2224</v>
      </c>
      <c r="I10" s="18">
        <f t="shared" si="0"/>
        <v>2322</v>
      </c>
      <c r="J10" s="18">
        <f t="shared" si="0"/>
        <v>2352</v>
      </c>
      <c r="K10" s="18">
        <f t="shared" si="0"/>
        <v>2337</v>
      </c>
      <c r="L10" s="18">
        <f t="shared" si="0"/>
        <v>2429</v>
      </c>
      <c r="M10" s="18">
        <f t="shared" si="0"/>
        <v>2497</v>
      </c>
      <c r="N10" s="18">
        <f t="shared" si="0"/>
        <v>2547</v>
      </c>
      <c r="O10" s="18">
        <f t="shared" si="0"/>
        <v>2510</v>
      </c>
      <c r="P10" s="18">
        <f t="shared" si="0"/>
        <v>2595</v>
      </c>
      <c r="Q10" s="18">
        <f t="shared" si="0"/>
        <v>2540</v>
      </c>
      <c r="R10" s="18">
        <f t="shared" si="0"/>
        <v>2674</v>
      </c>
      <c r="S10" s="18">
        <f t="shared" si="0"/>
        <v>2657</v>
      </c>
      <c r="T10" s="18">
        <f t="shared" si="0"/>
        <v>2593</v>
      </c>
      <c r="U10" s="18">
        <f t="shared" si="0"/>
        <v>2576</v>
      </c>
      <c r="V10" s="18">
        <f t="shared" si="0"/>
        <v>2691</v>
      </c>
      <c r="W10" s="18">
        <f t="shared" si="0"/>
        <v>2626</v>
      </c>
      <c r="X10" s="18">
        <f t="shared" si="0"/>
        <v>2702</v>
      </c>
      <c r="Y10" s="18">
        <f t="shared" si="0"/>
        <v>2696</v>
      </c>
      <c r="Z10" s="18">
        <f t="shared" ref="Z10" si="1">Z15+Z111</f>
        <v>2595</v>
      </c>
      <c r="AA10" s="18">
        <f t="shared" ref="AA10:AB10" si="2">AA15+AA111</f>
        <v>2524</v>
      </c>
      <c r="AB10" s="18">
        <f t="shared" si="2"/>
        <v>2328</v>
      </c>
      <c r="AC10" s="18">
        <f t="shared" ref="AC10:AD10" si="3">AC15+AC111</f>
        <v>2257</v>
      </c>
      <c r="AD10" s="18">
        <f t="shared" si="3"/>
        <v>2170</v>
      </c>
      <c r="AE10" s="19"/>
      <c r="AF10" s="1"/>
      <c r="AG10" s="1"/>
      <c r="AH10" s="1"/>
    </row>
    <row r="11" spans="1:34" ht="13.5" customHeight="1" x14ac:dyDescent="0.2">
      <c r="A11" s="3"/>
      <c r="B11" s="9"/>
      <c r="C11" s="9"/>
      <c r="D11" s="9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6"/>
    </row>
    <row r="12" spans="1:34" ht="13.5" customHeight="1" x14ac:dyDescent="0.2">
      <c r="A12" s="3"/>
      <c r="B12" s="56" t="s">
        <v>25</v>
      </c>
      <c r="C12" s="59"/>
      <c r="D12" s="59"/>
      <c r="E12" s="60"/>
      <c r="F12" s="60"/>
      <c r="G12" s="60"/>
      <c r="H12" s="60"/>
      <c r="I12" s="60"/>
      <c r="J12" s="60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"/>
    </row>
    <row r="13" spans="1:34" ht="13.5" customHeight="1" x14ac:dyDescent="0.2">
      <c r="A13" s="3"/>
      <c r="B13" s="9"/>
      <c r="C13" s="9"/>
      <c r="D13" s="9" t="s">
        <v>86</v>
      </c>
      <c r="E13" s="10">
        <v>1138</v>
      </c>
      <c r="F13" s="10">
        <v>1177</v>
      </c>
      <c r="G13" s="10">
        <v>1193</v>
      </c>
      <c r="H13" s="10">
        <v>1265</v>
      </c>
      <c r="I13" s="10">
        <v>1320</v>
      </c>
      <c r="J13" s="10">
        <v>1318</v>
      </c>
      <c r="K13" s="10">
        <v>1331</v>
      </c>
      <c r="L13" s="10">
        <v>1320</v>
      </c>
      <c r="M13" s="10">
        <v>1355</v>
      </c>
      <c r="N13" s="10">
        <v>1364</v>
      </c>
      <c r="O13" s="10">
        <v>1385</v>
      </c>
      <c r="P13" s="10">
        <v>1383</v>
      </c>
      <c r="Q13" s="10">
        <v>1417</v>
      </c>
      <c r="R13" s="10">
        <v>1463</v>
      </c>
      <c r="S13" s="10">
        <v>1499</v>
      </c>
      <c r="T13" s="10">
        <v>1502</v>
      </c>
      <c r="U13" s="10">
        <v>1450</v>
      </c>
      <c r="V13" s="10">
        <v>1496</v>
      </c>
      <c r="W13" s="10">
        <v>1461</v>
      </c>
      <c r="X13" s="21">
        <f t="shared" ref="X13:Z14" si="4">X18+X75</f>
        <v>1476</v>
      </c>
      <c r="Y13" s="21">
        <f t="shared" si="4"/>
        <v>1479</v>
      </c>
      <c r="Z13" s="21">
        <f t="shared" si="4"/>
        <v>1464</v>
      </c>
      <c r="AA13" s="21">
        <f t="shared" ref="AA13:AB13" si="5">AA18+AA75</f>
        <v>1413</v>
      </c>
      <c r="AB13" s="21">
        <f t="shared" si="5"/>
        <v>1335</v>
      </c>
      <c r="AC13" s="21">
        <f t="shared" ref="AC13:AD13" si="6">AC18+AC75</f>
        <v>1341</v>
      </c>
      <c r="AD13" s="21">
        <f t="shared" si="6"/>
        <v>1334</v>
      </c>
      <c r="AE13" s="22"/>
    </row>
    <row r="14" spans="1:34" ht="13.5" customHeight="1" x14ac:dyDescent="0.2">
      <c r="A14" s="3"/>
      <c r="B14" s="9"/>
      <c r="C14" s="9"/>
      <c r="D14" s="9" t="s">
        <v>87</v>
      </c>
      <c r="E14" s="5">
        <v>786</v>
      </c>
      <c r="F14" s="5">
        <v>708</v>
      </c>
      <c r="G14" s="5">
        <v>753</v>
      </c>
      <c r="H14" s="5">
        <v>792</v>
      </c>
      <c r="I14" s="5">
        <v>827</v>
      </c>
      <c r="J14" s="5">
        <v>859</v>
      </c>
      <c r="K14" s="5">
        <v>798</v>
      </c>
      <c r="L14" s="5">
        <v>859</v>
      </c>
      <c r="M14" s="5">
        <v>859</v>
      </c>
      <c r="N14" s="5">
        <v>889</v>
      </c>
      <c r="O14" s="5">
        <v>843</v>
      </c>
      <c r="P14" s="5">
        <v>929</v>
      </c>
      <c r="Q14" s="5">
        <v>828</v>
      </c>
      <c r="R14" s="5">
        <v>874</v>
      </c>
      <c r="S14" s="5">
        <v>805</v>
      </c>
      <c r="T14" s="5">
        <v>740</v>
      </c>
      <c r="U14" s="5">
        <v>763</v>
      </c>
      <c r="V14" s="5">
        <v>791</v>
      </c>
      <c r="W14" s="5">
        <v>764</v>
      </c>
      <c r="X14" s="23">
        <f t="shared" si="4"/>
        <v>839</v>
      </c>
      <c r="Y14" s="23">
        <f t="shared" si="4"/>
        <v>842</v>
      </c>
      <c r="Z14" s="23">
        <f t="shared" si="4"/>
        <v>758</v>
      </c>
      <c r="AA14" s="23">
        <f t="shared" ref="AA14:AB14" si="7">AA19+AA76</f>
        <v>737</v>
      </c>
      <c r="AB14" s="23">
        <f t="shared" si="7"/>
        <v>642</v>
      </c>
      <c r="AC14" s="23">
        <f t="shared" ref="AC14:AD14" si="8">AC19+AC76</f>
        <v>607</v>
      </c>
      <c r="AD14" s="23">
        <f t="shared" si="8"/>
        <v>545</v>
      </c>
      <c r="AE14" s="22"/>
    </row>
    <row r="15" spans="1:34" ht="13.5" customHeight="1" x14ac:dyDescent="0.2">
      <c r="A15" s="3"/>
      <c r="B15" s="9"/>
      <c r="C15" s="9"/>
      <c r="D15" s="24"/>
      <c r="E15" s="10">
        <f t="shared" ref="E15:Y15" si="9">SUM(E13:E14)</f>
        <v>1924</v>
      </c>
      <c r="F15" s="10">
        <f t="shared" si="9"/>
        <v>1885</v>
      </c>
      <c r="G15" s="10">
        <f t="shared" si="9"/>
        <v>1946</v>
      </c>
      <c r="H15" s="10">
        <f t="shared" si="9"/>
        <v>2057</v>
      </c>
      <c r="I15" s="10">
        <f t="shared" si="9"/>
        <v>2147</v>
      </c>
      <c r="J15" s="10">
        <f t="shared" si="9"/>
        <v>2177</v>
      </c>
      <c r="K15" s="10">
        <f t="shared" si="9"/>
        <v>2129</v>
      </c>
      <c r="L15" s="10">
        <f t="shared" si="9"/>
        <v>2179</v>
      </c>
      <c r="M15" s="10">
        <f t="shared" si="9"/>
        <v>2214</v>
      </c>
      <c r="N15" s="10">
        <f t="shared" si="9"/>
        <v>2253</v>
      </c>
      <c r="O15" s="10">
        <f t="shared" si="9"/>
        <v>2228</v>
      </c>
      <c r="P15" s="10">
        <f t="shared" si="9"/>
        <v>2312</v>
      </c>
      <c r="Q15" s="10">
        <f t="shared" si="9"/>
        <v>2245</v>
      </c>
      <c r="R15" s="10">
        <f t="shared" si="9"/>
        <v>2337</v>
      </c>
      <c r="S15" s="10">
        <f t="shared" si="9"/>
        <v>2304</v>
      </c>
      <c r="T15" s="10">
        <f t="shared" si="9"/>
        <v>2242</v>
      </c>
      <c r="U15" s="10">
        <f t="shared" si="9"/>
        <v>2213</v>
      </c>
      <c r="V15" s="10">
        <f t="shared" si="9"/>
        <v>2287</v>
      </c>
      <c r="W15" s="10">
        <f t="shared" si="9"/>
        <v>2225</v>
      </c>
      <c r="X15" s="21">
        <f t="shared" si="9"/>
        <v>2315</v>
      </c>
      <c r="Y15" s="21">
        <f t="shared" si="9"/>
        <v>2321</v>
      </c>
      <c r="Z15" s="21">
        <f t="shared" ref="Z15" si="10">SUM(Z13:Z14)</f>
        <v>2222</v>
      </c>
      <c r="AA15" s="21">
        <f t="shared" ref="AA15:AB15" si="11">SUM(AA13:AA14)</f>
        <v>2150</v>
      </c>
      <c r="AB15" s="21">
        <f t="shared" si="11"/>
        <v>1977</v>
      </c>
      <c r="AC15" s="21">
        <f t="shared" ref="AC15:AD15" si="12">SUM(AC13:AC14)</f>
        <v>1948</v>
      </c>
      <c r="AD15" s="21">
        <f t="shared" si="12"/>
        <v>1879</v>
      </c>
      <c r="AE15" s="22"/>
    </row>
    <row r="16" spans="1:34" ht="13.5" customHeight="1" x14ac:dyDescent="0.2">
      <c r="A16" s="3"/>
      <c r="B16" s="9"/>
      <c r="C16" s="9"/>
      <c r="D16" s="24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21"/>
      <c r="Y16" s="21"/>
      <c r="Z16" s="21"/>
      <c r="AA16" s="21"/>
      <c r="AB16" s="21"/>
      <c r="AC16" s="21"/>
      <c r="AD16" s="21"/>
      <c r="AE16" s="22"/>
    </row>
    <row r="17" spans="1:31" ht="13.5" customHeight="1" x14ac:dyDescent="0.2">
      <c r="A17" s="3"/>
      <c r="B17" s="56" t="s">
        <v>26</v>
      </c>
      <c r="C17" s="62"/>
      <c r="D17" s="63"/>
      <c r="E17" s="64"/>
      <c r="F17" s="64"/>
      <c r="G17" s="64"/>
      <c r="H17" s="64"/>
      <c r="I17" s="64"/>
      <c r="J17" s="64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"/>
    </row>
    <row r="18" spans="1:31" ht="13.5" customHeight="1" x14ac:dyDescent="0.2">
      <c r="A18" s="3"/>
      <c r="B18" s="9"/>
      <c r="C18" s="9"/>
      <c r="D18" s="9" t="s">
        <v>86</v>
      </c>
      <c r="W18" s="1"/>
      <c r="X18" s="10">
        <f t="shared" ref="X18:AC18" si="13">X25</f>
        <v>508</v>
      </c>
      <c r="Y18" s="10">
        <f t="shared" si="13"/>
        <v>504</v>
      </c>
      <c r="Z18" s="10">
        <f t="shared" si="13"/>
        <v>489</v>
      </c>
      <c r="AA18" s="10">
        <f t="shared" si="13"/>
        <v>471</v>
      </c>
      <c r="AB18" s="10">
        <f t="shared" si="13"/>
        <v>451</v>
      </c>
      <c r="AC18" s="10">
        <f t="shared" si="13"/>
        <v>443</v>
      </c>
      <c r="AD18" s="10">
        <f t="shared" ref="AD18" si="14">AD25</f>
        <v>426</v>
      </c>
      <c r="AE18" s="6"/>
    </row>
    <row r="19" spans="1:31" ht="13.5" customHeight="1" x14ac:dyDescent="0.2">
      <c r="A19" s="3"/>
      <c r="B19" s="9"/>
      <c r="C19" s="9"/>
      <c r="D19" s="9" t="s">
        <v>88</v>
      </c>
      <c r="W19" s="1"/>
      <c r="X19" s="5">
        <f t="shared" ref="X19:AC19" si="15">X69</f>
        <v>441</v>
      </c>
      <c r="Y19" s="5">
        <f t="shared" si="15"/>
        <v>446</v>
      </c>
      <c r="Z19" s="5">
        <f t="shared" si="15"/>
        <v>457</v>
      </c>
      <c r="AA19" s="5">
        <f t="shared" si="15"/>
        <v>489</v>
      </c>
      <c r="AB19" s="5">
        <f t="shared" si="15"/>
        <v>423</v>
      </c>
      <c r="AC19" s="5">
        <f t="shared" si="15"/>
        <v>419</v>
      </c>
      <c r="AD19" s="5">
        <f t="shared" ref="AD19" si="16">AD69</f>
        <v>359</v>
      </c>
      <c r="AE19" s="6"/>
    </row>
    <row r="20" spans="1:31" ht="13.5" customHeight="1" x14ac:dyDescent="0.2">
      <c r="A20" s="3"/>
      <c r="B20" s="9"/>
      <c r="C20" s="9"/>
      <c r="D20" s="24"/>
      <c r="W20" s="1"/>
      <c r="X20" s="10">
        <f t="shared" ref="X20:AC20" si="17">SUM(X18:X19)</f>
        <v>949</v>
      </c>
      <c r="Y20" s="10">
        <f t="shared" si="17"/>
        <v>950</v>
      </c>
      <c r="Z20" s="10">
        <f t="shared" si="17"/>
        <v>946</v>
      </c>
      <c r="AA20" s="10">
        <f t="shared" si="17"/>
        <v>960</v>
      </c>
      <c r="AB20" s="10">
        <f t="shared" si="17"/>
        <v>874</v>
      </c>
      <c r="AC20" s="10">
        <f t="shared" si="17"/>
        <v>862</v>
      </c>
      <c r="AD20" s="10">
        <f t="shared" ref="AD20" si="18">SUM(AD18:AD19)</f>
        <v>785</v>
      </c>
      <c r="AE20" s="6"/>
    </row>
    <row r="21" spans="1:31" ht="13.5" customHeight="1" x14ac:dyDescent="0.2">
      <c r="A21" s="3"/>
      <c r="B21" s="9"/>
      <c r="C21" s="8" t="s">
        <v>27</v>
      </c>
      <c r="D21" s="8"/>
      <c r="E21" s="25"/>
      <c r="F21" s="25"/>
      <c r="G21" s="25"/>
      <c r="H21" s="25"/>
      <c r="I21" s="25"/>
      <c r="J21" s="25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6"/>
    </row>
    <row r="22" spans="1:31" ht="13.5" customHeight="1" x14ac:dyDescent="0.2">
      <c r="A22" s="3"/>
      <c r="B22" s="9"/>
      <c r="D22" s="1" t="s">
        <v>28</v>
      </c>
      <c r="W22" s="1"/>
      <c r="X22" s="27">
        <v>470</v>
      </c>
      <c r="Y22" s="27">
        <v>467</v>
      </c>
      <c r="Z22" s="27">
        <v>459</v>
      </c>
      <c r="AA22" s="27">
        <v>449</v>
      </c>
      <c r="AB22" s="27">
        <v>426</v>
      </c>
      <c r="AC22" s="27">
        <v>421</v>
      </c>
      <c r="AD22" s="27">
        <v>407</v>
      </c>
      <c r="AE22" s="22"/>
    </row>
    <row r="23" spans="1:31" ht="13.5" customHeight="1" x14ac:dyDescent="0.2">
      <c r="A23" s="3"/>
      <c r="B23" s="9"/>
      <c r="D23" s="1" t="s">
        <v>29</v>
      </c>
      <c r="W23" s="1"/>
      <c r="X23" s="27">
        <v>20</v>
      </c>
      <c r="Y23" s="27">
        <v>19</v>
      </c>
      <c r="Z23" s="27">
        <v>14</v>
      </c>
      <c r="AA23" s="27">
        <v>10</v>
      </c>
      <c r="AB23" s="27">
        <v>13</v>
      </c>
      <c r="AC23" s="27">
        <v>9</v>
      </c>
      <c r="AD23" s="27">
        <v>6</v>
      </c>
      <c r="AE23" s="22"/>
    </row>
    <row r="24" spans="1:31" ht="13.5" customHeight="1" x14ac:dyDescent="0.2">
      <c r="A24" s="3"/>
      <c r="B24" s="9"/>
      <c r="D24" s="1" t="s">
        <v>30</v>
      </c>
      <c r="W24" s="1"/>
      <c r="X24" s="23">
        <v>18</v>
      </c>
      <c r="Y24" s="23">
        <v>18</v>
      </c>
      <c r="Z24" s="23">
        <v>16</v>
      </c>
      <c r="AA24" s="23">
        <v>12</v>
      </c>
      <c r="AB24" s="23">
        <v>12</v>
      </c>
      <c r="AC24" s="23">
        <v>13</v>
      </c>
      <c r="AD24" s="23">
        <v>13</v>
      </c>
      <c r="AE24" s="22"/>
    </row>
    <row r="25" spans="1:31" ht="13.5" customHeight="1" x14ac:dyDescent="0.2">
      <c r="A25" s="3"/>
      <c r="B25" s="9"/>
      <c r="W25" s="1"/>
      <c r="X25" s="27">
        <f t="shared" ref="X25:AC25" si="19">SUM(X22:X24)</f>
        <v>508</v>
      </c>
      <c r="Y25" s="27">
        <f t="shared" si="19"/>
        <v>504</v>
      </c>
      <c r="Z25" s="27">
        <f t="shared" si="19"/>
        <v>489</v>
      </c>
      <c r="AA25" s="27">
        <f t="shared" si="19"/>
        <v>471</v>
      </c>
      <c r="AB25" s="27">
        <f t="shared" si="19"/>
        <v>451</v>
      </c>
      <c r="AC25" s="27">
        <f t="shared" si="19"/>
        <v>443</v>
      </c>
      <c r="AD25" s="27">
        <f t="shared" ref="AD25" si="20">SUM(AD22:AD24)</f>
        <v>426</v>
      </c>
      <c r="AE25" s="22"/>
    </row>
    <row r="26" spans="1:31" ht="13.5" customHeight="1" x14ac:dyDescent="0.2">
      <c r="A26" s="3"/>
      <c r="B26" s="9"/>
      <c r="C26" s="8" t="s">
        <v>31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21"/>
      <c r="X26" s="21"/>
      <c r="Y26" s="21"/>
      <c r="Z26" s="21"/>
      <c r="AA26" s="21"/>
      <c r="AB26" s="21"/>
      <c r="AC26" s="21"/>
      <c r="AD26" s="21"/>
      <c r="AE26" s="22"/>
    </row>
    <row r="27" spans="1:31" ht="13.5" customHeight="1" x14ac:dyDescent="0.2">
      <c r="A27" s="3"/>
      <c r="B27" s="9"/>
      <c r="C27" s="9"/>
      <c r="D27" s="9" t="s">
        <v>32</v>
      </c>
      <c r="W27" s="1"/>
      <c r="X27" s="28">
        <v>28</v>
      </c>
      <c r="Y27" s="28">
        <v>30</v>
      </c>
      <c r="Z27" s="28">
        <v>33</v>
      </c>
      <c r="AA27" s="28">
        <v>31</v>
      </c>
      <c r="AB27" s="28">
        <v>31</v>
      </c>
      <c r="AC27" s="28">
        <v>25</v>
      </c>
      <c r="AD27" s="28">
        <v>24</v>
      </c>
      <c r="AE27" s="22"/>
    </row>
    <row r="28" spans="1:31" ht="13.5" customHeight="1" x14ac:dyDescent="0.2">
      <c r="A28" s="3"/>
      <c r="B28" s="9"/>
      <c r="C28" s="9"/>
      <c r="D28" s="9" t="s">
        <v>33</v>
      </c>
      <c r="W28" s="1"/>
      <c r="X28" s="28">
        <v>43</v>
      </c>
      <c r="Y28" s="28">
        <v>49</v>
      </c>
      <c r="Z28" s="28">
        <v>44</v>
      </c>
      <c r="AA28" s="28">
        <v>52</v>
      </c>
      <c r="AB28" s="28">
        <v>47</v>
      </c>
      <c r="AC28" s="28">
        <v>48</v>
      </c>
      <c r="AD28" s="28">
        <v>47</v>
      </c>
      <c r="AE28" s="22"/>
    </row>
    <row r="29" spans="1:31" ht="13.5" customHeight="1" x14ac:dyDescent="0.2">
      <c r="A29" s="3"/>
      <c r="B29" s="9"/>
      <c r="C29" s="9"/>
      <c r="D29" s="9" t="s">
        <v>34</v>
      </c>
      <c r="W29" s="1"/>
      <c r="X29" s="28">
        <v>80</v>
      </c>
      <c r="Y29" s="28">
        <v>68</v>
      </c>
      <c r="Z29" s="28">
        <v>76</v>
      </c>
      <c r="AA29" s="28">
        <v>70</v>
      </c>
      <c r="AB29" s="28">
        <v>80</v>
      </c>
      <c r="AC29" s="28">
        <v>95</v>
      </c>
      <c r="AD29" s="28">
        <v>97</v>
      </c>
      <c r="AE29" s="22"/>
    </row>
    <row r="30" spans="1:31" ht="13.5" customHeight="1" x14ac:dyDescent="0.2">
      <c r="A30" s="3"/>
      <c r="B30" s="9"/>
      <c r="C30" s="9"/>
      <c r="D30" s="9" t="s">
        <v>35</v>
      </c>
      <c r="W30" s="1"/>
      <c r="X30" s="28">
        <v>3</v>
      </c>
      <c r="Y30" s="28">
        <v>3</v>
      </c>
      <c r="Z30" s="28">
        <v>1</v>
      </c>
      <c r="AA30" s="28">
        <v>2</v>
      </c>
      <c r="AB30" s="28">
        <v>1</v>
      </c>
      <c r="AC30" s="28">
        <v>0</v>
      </c>
      <c r="AD30" s="28">
        <v>0</v>
      </c>
      <c r="AE30" s="22"/>
    </row>
    <row r="31" spans="1:31" ht="13.5" customHeight="1" x14ac:dyDescent="0.2">
      <c r="A31" s="3"/>
      <c r="B31" s="9"/>
      <c r="C31" s="9"/>
      <c r="D31" s="9" t="s">
        <v>36</v>
      </c>
      <c r="W31" s="1"/>
      <c r="X31" s="28">
        <v>23</v>
      </c>
      <c r="Y31" s="28">
        <v>29</v>
      </c>
      <c r="Z31" s="28">
        <v>24</v>
      </c>
      <c r="AA31" s="28">
        <v>15</v>
      </c>
      <c r="AB31" s="28">
        <v>7</v>
      </c>
      <c r="AC31" s="28">
        <v>5</v>
      </c>
      <c r="AD31" s="28">
        <v>2</v>
      </c>
      <c r="AE31" s="22"/>
    </row>
    <row r="32" spans="1:31" ht="13.5" customHeight="1" x14ac:dyDescent="0.2">
      <c r="A32" s="3"/>
      <c r="B32" s="9"/>
      <c r="C32" s="9"/>
      <c r="D32" s="9" t="s">
        <v>37</v>
      </c>
      <c r="W32" s="1"/>
      <c r="X32" s="29">
        <v>7</v>
      </c>
      <c r="Y32" s="29">
        <v>2</v>
      </c>
      <c r="Z32" s="29">
        <v>2</v>
      </c>
      <c r="AA32" s="29">
        <v>2</v>
      </c>
      <c r="AB32" s="29">
        <v>2</v>
      </c>
      <c r="AC32" s="29">
        <v>0</v>
      </c>
      <c r="AD32" s="29">
        <v>1</v>
      </c>
      <c r="AE32" s="22"/>
    </row>
    <row r="33" spans="1:31" ht="13.5" customHeight="1" x14ac:dyDescent="0.2">
      <c r="A33" s="3"/>
      <c r="B33" s="9"/>
      <c r="C33" s="9"/>
      <c r="D33" s="24"/>
      <c r="W33" s="1"/>
      <c r="X33" s="28">
        <f t="shared" ref="X33:AC33" si="21">SUM(X27:X32)</f>
        <v>184</v>
      </c>
      <c r="Y33" s="28">
        <f t="shared" si="21"/>
        <v>181</v>
      </c>
      <c r="Z33" s="28">
        <f t="shared" si="21"/>
        <v>180</v>
      </c>
      <c r="AA33" s="28">
        <f t="shared" si="21"/>
        <v>172</v>
      </c>
      <c r="AB33" s="28">
        <f t="shared" si="21"/>
        <v>168</v>
      </c>
      <c r="AC33" s="28">
        <f t="shared" si="21"/>
        <v>173</v>
      </c>
      <c r="AD33" s="28">
        <f t="shared" ref="AD33" si="22">SUM(AD27:AD32)</f>
        <v>171</v>
      </c>
      <c r="AE33" s="22"/>
    </row>
    <row r="34" spans="1:31" ht="13.5" customHeight="1" x14ac:dyDescent="0.2">
      <c r="A34" s="3"/>
      <c r="B34" s="9"/>
      <c r="C34" s="8" t="s">
        <v>38</v>
      </c>
      <c r="D34" s="9"/>
      <c r="W34" s="1"/>
      <c r="X34" s="21"/>
      <c r="Y34" s="21"/>
      <c r="Z34" s="21"/>
      <c r="AA34" s="21"/>
      <c r="AB34" s="21"/>
      <c r="AC34" s="21"/>
      <c r="AD34" s="21"/>
      <c r="AE34" s="22"/>
    </row>
    <row r="35" spans="1:31" ht="13.5" customHeight="1" x14ac:dyDescent="0.2">
      <c r="A35" s="3"/>
      <c r="B35" s="9"/>
      <c r="C35" s="9"/>
      <c r="D35" s="9" t="s">
        <v>32</v>
      </c>
      <c r="W35" s="1"/>
      <c r="X35" s="28">
        <v>100</v>
      </c>
      <c r="Y35" s="28">
        <v>108</v>
      </c>
      <c r="Z35" s="28">
        <v>104</v>
      </c>
      <c r="AA35" s="28">
        <v>106</v>
      </c>
      <c r="AB35" s="28">
        <v>101</v>
      </c>
      <c r="AC35" s="28">
        <v>98</v>
      </c>
      <c r="AD35" s="28">
        <v>94</v>
      </c>
      <c r="AE35" s="22"/>
    </row>
    <row r="36" spans="1:31" ht="13.5" customHeight="1" x14ac:dyDescent="0.2">
      <c r="A36" s="3"/>
      <c r="B36" s="9"/>
      <c r="C36" s="9"/>
      <c r="D36" s="9" t="s">
        <v>33</v>
      </c>
      <c r="W36" s="1"/>
      <c r="X36" s="28">
        <v>124</v>
      </c>
      <c r="Y36" s="28">
        <v>129</v>
      </c>
      <c r="Z36" s="28">
        <v>118</v>
      </c>
      <c r="AA36" s="28">
        <v>113</v>
      </c>
      <c r="AB36" s="28">
        <v>99</v>
      </c>
      <c r="AC36" s="28">
        <v>93</v>
      </c>
      <c r="AD36" s="28">
        <v>84</v>
      </c>
      <c r="AE36" s="22"/>
    </row>
    <row r="37" spans="1:31" ht="13.5" customHeight="1" x14ac:dyDescent="0.2">
      <c r="A37" s="3"/>
      <c r="B37" s="9"/>
      <c r="C37" s="9"/>
      <c r="D37" s="9" t="s">
        <v>34</v>
      </c>
      <c r="W37" s="1"/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2"/>
    </row>
    <row r="38" spans="1:31" ht="13.5" customHeight="1" x14ac:dyDescent="0.2">
      <c r="A38" s="3"/>
      <c r="B38" s="9"/>
      <c r="C38" s="9"/>
      <c r="D38" s="9" t="s">
        <v>35</v>
      </c>
      <c r="W38" s="1"/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0</v>
      </c>
      <c r="AE38" s="22"/>
    </row>
    <row r="39" spans="1:31" ht="13.5" customHeight="1" x14ac:dyDescent="0.2">
      <c r="A39" s="3"/>
      <c r="B39" s="9"/>
      <c r="C39" s="9"/>
      <c r="D39" s="9" t="s">
        <v>36</v>
      </c>
      <c r="W39" s="1"/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0</v>
      </c>
      <c r="AE39" s="22"/>
    </row>
    <row r="40" spans="1:31" ht="13.5" customHeight="1" x14ac:dyDescent="0.2">
      <c r="A40" s="3"/>
      <c r="B40" s="9"/>
      <c r="C40" s="9"/>
      <c r="D40" s="9" t="s">
        <v>39</v>
      </c>
      <c r="W40" s="1"/>
      <c r="X40" s="29">
        <v>3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2"/>
    </row>
    <row r="41" spans="1:31" ht="13.5" customHeight="1" x14ac:dyDescent="0.2">
      <c r="A41" s="3"/>
      <c r="B41" s="9"/>
      <c r="C41" s="9"/>
      <c r="D41" s="24"/>
      <c r="W41" s="1"/>
      <c r="X41" s="28">
        <f t="shared" ref="X41:AC41" si="23">SUM(X35:X40)</f>
        <v>227</v>
      </c>
      <c r="Y41" s="28">
        <f t="shared" si="23"/>
        <v>237</v>
      </c>
      <c r="Z41" s="28">
        <f t="shared" si="23"/>
        <v>222</v>
      </c>
      <c r="AA41" s="28">
        <f t="shared" si="23"/>
        <v>219</v>
      </c>
      <c r="AB41" s="28">
        <f t="shared" si="23"/>
        <v>200</v>
      </c>
      <c r="AC41" s="28">
        <f t="shared" si="23"/>
        <v>191</v>
      </c>
      <c r="AD41" s="28">
        <f t="shared" ref="AD41" si="24">SUM(AD35:AD40)</f>
        <v>178</v>
      </c>
      <c r="AE41" s="22"/>
    </row>
    <row r="42" spans="1:31" ht="13.5" customHeight="1" x14ac:dyDescent="0.2">
      <c r="A42" s="3"/>
      <c r="B42" s="9"/>
      <c r="C42" s="8" t="s">
        <v>40</v>
      </c>
      <c r="D42" s="9"/>
      <c r="W42" s="1"/>
      <c r="X42" s="21"/>
      <c r="Y42" s="21"/>
      <c r="Z42" s="21"/>
      <c r="AA42" s="21"/>
      <c r="AB42" s="21"/>
      <c r="AC42" s="21"/>
      <c r="AD42" s="21"/>
      <c r="AE42" s="22"/>
    </row>
    <row r="43" spans="1:31" ht="13.5" customHeight="1" x14ac:dyDescent="0.2">
      <c r="A43" s="3"/>
      <c r="B43" s="9"/>
      <c r="C43" s="9"/>
      <c r="D43" s="9" t="s">
        <v>32</v>
      </c>
      <c r="W43" s="1"/>
      <c r="X43" s="28">
        <v>1</v>
      </c>
      <c r="Y43" s="28">
        <v>0</v>
      </c>
      <c r="Z43" s="28">
        <v>0</v>
      </c>
      <c r="AA43" s="28">
        <v>0</v>
      </c>
      <c r="AB43" s="28">
        <v>1</v>
      </c>
      <c r="AC43" s="28">
        <v>0</v>
      </c>
      <c r="AD43" s="28">
        <v>0</v>
      </c>
      <c r="AE43" s="22"/>
    </row>
    <row r="44" spans="1:31" ht="13.5" customHeight="1" x14ac:dyDescent="0.2">
      <c r="A44" s="3"/>
      <c r="B44" s="9"/>
      <c r="C44" s="9"/>
      <c r="D44" s="9" t="s">
        <v>33</v>
      </c>
      <c r="W44" s="1"/>
      <c r="X44" s="28">
        <v>6</v>
      </c>
      <c r="Y44" s="28">
        <v>4</v>
      </c>
      <c r="Z44" s="28">
        <v>3</v>
      </c>
      <c r="AA44" s="28">
        <v>2</v>
      </c>
      <c r="AB44" s="28">
        <v>3</v>
      </c>
      <c r="AC44" s="28">
        <v>2</v>
      </c>
      <c r="AD44" s="28">
        <v>2</v>
      </c>
      <c r="AE44" s="22"/>
    </row>
    <row r="45" spans="1:31" ht="13.5" customHeight="1" x14ac:dyDescent="0.2">
      <c r="A45" s="3"/>
      <c r="B45" s="9"/>
      <c r="C45" s="9"/>
      <c r="D45" s="9" t="s">
        <v>34</v>
      </c>
      <c r="W45" s="1"/>
      <c r="X45" s="28">
        <v>52</v>
      </c>
      <c r="Y45" s="28">
        <v>45</v>
      </c>
      <c r="Z45" s="28">
        <v>54</v>
      </c>
      <c r="AA45" s="28">
        <v>56</v>
      </c>
      <c r="AB45" s="28">
        <v>54</v>
      </c>
      <c r="AC45" s="28">
        <v>55</v>
      </c>
      <c r="AD45" s="28">
        <v>56</v>
      </c>
      <c r="AE45" s="22"/>
    </row>
    <row r="46" spans="1:31" ht="13.5" customHeight="1" x14ac:dyDescent="0.2">
      <c r="A46" s="3"/>
      <c r="B46" s="9"/>
      <c r="C46" s="9"/>
      <c r="D46" s="9" t="s">
        <v>35</v>
      </c>
      <c r="W46" s="1"/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  <c r="AE46" s="22"/>
    </row>
    <row r="47" spans="1:31" ht="13.5" customHeight="1" x14ac:dyDescent="0.2">
      <c r="A47" s="3"/>
      <c r="B47" s="9"/>
      <c r="C47" s="9"/>
      <c r="D47" s="9" t="s">
        <v>36</v>
      </c>
      <c r="W47" s="1"/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2"/>
    </row>
    <row r="48" spans="1:31" ht="13.5" customHeight="1" x14ac:dyDescent="0.2">
      <c r="A48" s="3"/>
      <c r="B48" s="9"/>
      <c r="C48" s="9"/>
      <c r="D48" s="9" t="s">
        <v>39</v>
      </c>
      <c r="W48" s="1"/>
      <c r="X48" s="29">
        <v>0</v>
      </c>
      <c r="Y48" s="29">
        <v>0</v>
      </c>
      <c r="Z48" s="29">
        <v>0</v>
      </c>
      <c r="AA48" s="29">
        <v>0</v>
      </c>
      <c r="AB48" s="29">
        <v>0</v>
      </c>
      <c r="AC48" s="29">
        <v>0</v>
      </c>
      <c r="AD48" s="29">
        <v>0</v>
      </c>
      <c r="AE48" s="22"/>
    </row>
    <row r="49" spans="1:34" ht="13.5" customHeight="1" x14ac:dyDescent="0.2">
      <c r="A49" s="3"/>
      <c r="B49" s="9"/>
      <c r="C49" s="9"/>
      <c r="D49" s="24"/>
      <c r="W49" s="1"/>
      <c r="X49" s="28">
        <f t="shared" ref="X49:AC49" si="25">SUM(X43:X48)</f>
        <v>59</v>
      </c>
      <c r="Y49" s="28">
        <f t="shared" si="25"/>
        <v>49</v>
      </c>
      <c r="Z49" s="28">
        <f t="shared" si="25"/>
        <v>57</v>
      </c>
      <c r="AA49" s="28">
        <f t="shared" si="25"/>
        <v>58</v>
      </c>
      <c r="AB49" s="28">
        <f t="shared" si="25"/>
        <v>58</v>
      </c>
      <c r="AC49" s="28">
        <f t="shared" si="25"/>
        <v>57</v>
      </c>
      <c r="AD49" s="28">
        <f t="shared" ref="AD49" si="26">SUM(AD43:AD48)</f>
        <v>58</v>
      </c>
      <c r="AE49" s="22"/>
    </row>
    <row r="50" spans="1:34" ht="13.5" customHeight="1" x14ac:dyDescent="0.2">
      <c r="A50" s="3"/>
      <c r="B50" s="9"/>
      <c r="C50" s="8" t="s">
        <v>41</v>
      </c>
      <c r="D50" s="9"/>
      <c r="W50" s="1"/>
      <c r="X50" s="21"/>
      <c r="Y50" s="21"/>
      <c r="Z50" s="21"/>
      <c r="AA50" s="21"/>
      <c r="AB50" s="21"/>
      <c r="AC50" s="21"/>
      <c r="AD50" s="21"/>
      <c r="AE50" s="22"/>
    </row>
    <row r="51" spans="1:34" ht="13.5" customHeight="1" x14ac:dyDescent="0.2">
      <c r="A51" s="3"/>
      <c r="B51" s="9"/>
      <c r="C51" s="9"/>
      <c r="D51" s="9" t="s">
        <v>84</v>
      </c>
      <c r="W51" s="1"/>
      <c r="X51" s="21">
        <v>161</v>
      </c>
      <c r="Y51" s="21">
        <v>159</v>
      </c>
      <c r="Z51" s="21">
        <v>153</v>
      </c>
      <c r="AA51" s="21">
        <v>153</v>
      </c>
      <c r="AB51" s="21">
        <v>140</v>
      </c>
      <c r="AC51" s="21">
        <v>135</v>
      </c>
      <c r="AD51" s="21">
        <v>128</v>
      </c>
      <c r="AE51" s="22"/>
    </row>
    <row r="52" spans="1:34" ht="13.5" customHeight="1" x14ac:dyDescent="0.2">
      <c r="A52" s="3"/>
      <c r="B52" s="9"/>
      <c r="C52" s="9"/>
      <c r="D52" s="9" t="s">
        <v>85</v>
      </c>
      <c r="W52" s="1"/>
      <c r="X52" s="23">
        <v>125</v>
      </c>
      <c r="Y52" s="23">
        <v>127</v>
      </c>
      <c r="Z52" s="23">
        <v>126</v>
      </c>
      <c r="AA52" s="23">
        <v>124</v>
      </c>
      <c r="AB52" s="23">
        <v>118</v>
      </c>
      <c r="AC52" s="23">
        <v>113</v>
      </c>
      <c r="AD52" s="23">
        <v>108</v>
      </c>
      <c r="AE52" s="22"/>
    </row>
    <row r="53" spans="1:34" ht="13.5" customHeight="1" x14ac:dyDescent="0.2">
      <c r="A53" s="3"/>
      <c r="B53" s="9"/>
      <c r="C53" s="9"/>
      <c r="D53" s="24"/>
      <c r="W53" s="1"/>
      <c r="X53" s="21">
        <f t="shared" ref="X53:AC53" si="27">SUM(X51:X52)</f>
        <v>286</v>
      </c>
      <c r="Y53" s="21">
        <f t="shared" si="27"/>
        <v>286</v>
      </c>
      <c r="Z53" s="21">
        <f t="shared" si="27"/>
        <v>279</v>
      </c>
      <c r="AA53" s="21">
        <f t="shared" si="27"/>
        <v>277</v>
      </c>
      <c r="AB53" s="21">
        <f t="shared" si="27"/>
        <v>258</v>
      </c>
      <c r="AC53" s="21">
        <f t="shared" si="27"/>
        <v>248</v>
      </c>
      <c r="AD53" s="21">
        <f t="shared" ref="AD53" si="28">SUM(AD51:AD52)</f>
        <v>236</v>
      </c>
      <c r="AE53" s="22"/>
    </row>
    <row r="54" spans="1:34" ht="13.5" customHeight="1" x14ac:dyDescent="0.2">
      <c r="A54" s="3"/>
      <c r="B54" s="9"/>
      <c r="C54" s="8" t="s">
        <v>81</v>
      </c>
      <c r="D54" s="9"/>
      <c r="W54" s="1"/>
      <c r="X54" s="21"/>
      <c r="Y54" s="21"/>
      <c r="Z54" s="21"/>
      <c r="AA54" s="21"/>
      <c r="AB54" s="21"/>
      <c r="AC54" s="21"/>
      <c r="AD54" s="21"/>
      <c r="AE54" s="22"/>
    </row>
    <row r="55" spans="1:34" ht="13.5" customHeight="1" x14ac:dyDescent="0.2">
      <c r="A55" s="3"/>
      <c r="B55" s="9"/>
      <c r="C55" s="9"/>
      <c r="D55" s="9" t="s">
        <v>82</v>
      </c>
      <c r="W55" s="1"/>
      <c r="X55" s="21">
        <v>3</v>
      </c>
      <c r="Y55" s="21">
        <v>5</v>
      </c>
      <c r="Z55" s="21">
        <v>8</v>
      </c>
      <c r="AA55" s="21">
        <v>9</v>
      </c>
      <c r="AB55" s="21">
        <v>8</v>
      </c>
      <c r="AC55" s="21">
        <v>8</v>
      </c>
      <c r="AD55" s="21">
        <v>9</v>
      </c>
      <c r="AE55" s="22"/>
      <c r="AH55" s="26"/>
    </row>
    <row r="56" spans="1:34" ht="13.5" customHeight="1" x14ac:dyDescent="0.2">
      <c r="A56" s="3"/>
      <c r="B56" s="9"/>
      <c r="C56" s="9"/>
      <c r="D56" s="9" t="s">
        <v>44</v>
      </c>
      <c r="W56" s="1"/>
      <c r="X56" s="21">
        <v>4</v>
      </c>
      <c r="Y56" s="21">
        <v>3</v>
      </c>
      <c r="Z56" s="21">
        <v>3</v>
      </c>
      <c r="AA56" s="21">
        <v>3</v>
      </c>
      <c r="AB56" s="21">
        <v>3</v>
      </c>
      <c r="AC56" s="21">
        <v>3</v>
      </c>
      <c r="AD56" s="21">
        <v>2</v>
      </c>
      <c r="AE56" s="22"/>
      <c r="AH56" s="26"/>
    </row>
    <row r="57" spans="1:34" ht="13.5" customHeight="1" x14ac:dyDescent="0.2">
      <c r="A57" s="3"/>
      <c r="B57" s="9"/>
      <c r="C57" s="9"/>
      <c r="D57" s="9" t="s">
        <v>47</v>
      </c>
      <c r="W57" s="1"/>
      <c r="X57" s="21">
        <v>1</v>
      </c>
      <c r="Y57" s="21">
        <v>1</v>
      </c>
      <c r="Z57" s="21">
        <v>1</v>
      </c>
      <c r="AA57" s="21">
        <v>1</v>
      </c>
      <c r="AB57" s="21">
        <v>1</v>
      </c>
      <c r="AC57" s="21">
        <v>1</v>
      </c>
      <c r="AD57" s="21">
        <v>0</v>
      </c>
      <c r="AE57" s="22"/>
      <c r="AH57" s="26"/>
    </row>
    <row r="58" spans="1:34" ht="13.5" customHeight="1" x14ac:dyDescent="0.2">
      <c r="A58" s="3"/>
      <c r="B58" s="9"/>
      <c r="C58" s="9"/>
      <c r="D58" s="9" t="s">
        <v>45</v>
      </c>
      <c r="W58" s="1"/>
      <c r="X58" s="21">
        <v>37</v>
      </c>
      <c r="Y58" s="21">
        <v>36</v>
      </c>
      <c r="Z58" s="21">
        <v>37</v>
      </c>
      <c r="AA58" s="21">
        <v>36</v>
      </c>
      <c r="AB58" s="21">
        <v>35</v>
      </c>
      <c r="AC58" s="21">
        <v>37</v>
      </c>
      <c r="AD58" s="21">
        <v>38</v>
      </c>
      <c r="AE58" s="22"/>
      <c r="AH58" s="26"/>
    </row>
    <row r="59" spans="1:34" ht="13.5" customHeight="1" x14ac:dyDescent="0.2">
      <c r="A59" s="3"/>
      <c r="B59" s="9"/>
      <c r="C59" s="9"/>
      <c r="D59" s="9" t="s">
        <v>43</v>
      </c>
      <c r="W59" s="1"/>
      <c r="X59" s="21">
        <v>24</v>
      </c>
      <c r="Y59" s="21">
        <v>24</v>
      </c>
      <c r="Z59" s="21">
        <v>25</v>
      </c>
      <c r="AA59" s="21">
        <v>26</v>
      </c>
      <c r="AB59" s="21">
        <v>20</v>
      </c>
      <c r="AC59" s="21">
        <v>19</v>
      </c>
      <c r="AD59" s="21">
        <v>18</v>
      </c>
      <c r="AE59" s="22"/>
      <c r="AH59" s="26"/>
    </row>
    <row r="60" spans="1:34" ht="13.5" customHeight="1" x14ac:dyDescent="0.2">
      <c r="A60" s="3"/>
      <c r="B60" s="9"/>
      <c r="C60" s="9"/>
      <c r="D60" s="9" t="s">
        <v>46</v>
      </c>
      <c r="W60" s="1"/>
      <c r="X60" s="21">
        <v>2</v>
      </c>
      <c r="Y60" s="21">
        <v>2</v>
      </c>
      <c r="Z60" s="21">
        <v>2</v>
      </c>
      <c r="AA60" s="21">
        <v>2</v>
      </c>
      <c r="AB60" s="21">
        <v>2</v>
      </c>
      <c r="AC60" s="21">
        <v>2</v>
      </c>
      <c r="AD60" s="21">
        <v>2</v>
      </c>
      <c r="AE60" s="22"/>
      <c r="AH60" s="26"/>
    </row>
    <row r="61" spans="1:34" ht="13.5" customHeight="1" x14ac:dyDescent="0.2">
      <c r="A61" s="3"/>
      <c r="B61" s="9"/>
      <c r="C61" s="9"/>
      <c r="D61" s="9" t="s">
        <v>42</v>
      </c>
      <c r="W61" s="1"/>
      <c r="X61" s="21">
        <v>212</v>
      </c>
      <c r="Y61" s="21">
        <v>211</v>
      </c>
      <c r="Z61" s="21">
        <v>200</v>
      </c>
      <c r="AA61" s="21">
        <v>200</v>
      </c>
      <c r="AB61" s="21">
        <v>186</v>
      </c>
      <c r="AC61" s="21">
        <v>174</v>
      </c>
      <c r="AD61" s="21">
        <v>164</v>
      </c>
      <c r="AE61" s="22"/>
      <c r="AH61" s="26"/>
    </row>
    <row r="62" spans="1:34" ht="13.5" customHeight="1" x14ac:dyDescent="0.2">
      <c r="A62" s="3"/>
      <c r="B62" s="9"/>
      <c r="C62" s="9"/>
      <c r="D62" s="9" t="s">
        <v>83</v>
      </c>
      <c r="W62" s="1"/>
      <c r="X62" s="21">
        <v>0</v>
      </c>
      <c r="Y62" s="21">
        <v>0</v>
      </c>
      <c r="Z62" s="21">
        <v>0</v>
      </c>
      <c r="AA62" s="21">
        <v>0</v>
      </c>
      <c r="AB62" s="21">
        <v>1</v>
      </c>
      <c r="AC62" s="21">
        <v>2</v>
      </c>
      <c r="AD62" s="21">
        <v>2</v>
      </c>
      <c r="AE62" s="22"/>
      <c r="AH62" s="26"/>
    </row>
    <row r="63" spans="1:34" ht="13.5" customHeight="1" x14ac:dyDescent="0.2">
      <c r="A63" s="3"/>
      <c r="B63" s="9"/>
      <c r="C63" s="9"/>
      <c r="D63" s="9" t="s">
        <v>48</v>
      </c>
      <c r="W63" s="1"/>
      <c r="X63" s="23">
        <v>3</v>
      </c>
      <c r="Y63" s="23">
        <v>4</v>
      </c>
      <c r="Z63" s="23">
        <v>3</v>
      </c>
      <c r="AA63" s="23">
        <v>0</v>
      </c>
      <c r="AB63" s="23">
        <v>2</v>
      </c>
      <c r="AC63" s="23">
        <v>2</v>
      </c>
      <c r="AD63" s="23">
        <v>1</v>
      </c>
      <c r="AE63" s="22"/>
      <c r="AH63" s="26"/>
    </row>
    <row r="64" spans="1:34" ht="13.5" customHeight="1" x14ac:dyDescent="0.2">
      <c r="A64" s="3"/>
      <c r="B64" s="9"/>
      <c r="C64" s="9"/>
      <c r="D64" s="24"/>
      <c r="W64" s="1"/>
      <c r="X64" s="21">
        <f t="shared" ref="X64:AC64" si="29">SUM(X55:X63)</f>
        <v>286</v>
      </c>
      <c r="Y64" s="21">
        <f t="shared" si="29"/>
        <v>286</v>
      </c>
      <c r="Z64" s="21">
        <f t="shared" si="29"/>
        <v>279</v>
      </c>
      <c r="AA64" s="21">
        <f t="shared" si="29"/>
        <v>277</v>
      </c>
      <c r="AB64" s="21">
        <f t="shared" si="29"/>
        <v>258</v>
      </c>
      <c r="AC64" s="21">
        <f t="shared" si="29"/>
        <v>248</v>
      </c>
      <c r="AD64" s="21">
        <f t="shared" ref="AD64" si="30">SUM(AD55:AD63)</f>
        <v>236</v>
      </c>
      <c r="AE64" s="22"/>
    </row>
    <row r="65" spans="1:31" ht="13.5" customHeight="1" x14ac:dyDescent="0.2">
      <c r="A65" s="3"/>
      <c r="B65" s="9"/>
      <c r="C65" s="8" t="s">
        <v>49</v>
      </c>
      <c r="D65" s="8"/>
      <c r="W65" s="1"/>
      <c r="X65" s="21"/>
      <c r="Y65" s="21"/>
      <c r="Z65" s="21"/>
      <c r="AA65" s="21"/>
      <c r="AB65" s="21"/>
      <c r="AC65" s="21"/>
      <c r="AD65" s="21"/>
      <c r="AE65" s="22"/>
    </row>
    <row r="66" spans="1:31" ht="13.5" customHeight="1" x14ac:dyDescent="0.2">
      <c r="A66" s="3"/>
      <c r="B66" s="9"/>
      <c r="D66" s="1" t="s">
        <v>28</v>
      </c>
      <c r="W66" s="1"/>
      <c r="X66" s="27">
        <v>403</v>
      </c>
      <c r="Y66" s="27">
        <v>420</v>
      </c>
      <c r="Z66" s="27">
        <v>432</v>
      </c>
      <c r="AA66" s="27">
        <v>463</v>
      </c>
      <c r="AB66" s="27">
        <v>392</v>
      </c>
      <c r="AC66" s="27">
        <v>384</v>
      </c>
      <c r="AD66" s="27">
        <v>329</v>
      </c>
      <c r="AE66" s="22"/>
    </row>
    <row r="67" spans="1:31" ht="13.5" customHeight="1" x14ac:dyDescent="0.2">
      <c r="A67" s="3"/>
      <c r="B67" s="9"/>
      <c r="D67" s="1" t="s">
        <v>29</v>
      </c>
      <c r="W67" s="1"/>
      <c r="X67" s="27">
        <v>3</v>
      </c>
      <c r="Y67" s="27">
        <v>1</v>
      </c>
      <c r="Z67" s="27">
        <v>3</v>
      </c>
      <c r="AA67" s="27">
        <v>4</v>
      </c>
      <c r="AB67" s="27">
        <v>3</v>
      </c>
      <c r="AC67" s="27">
        <v>2</v>
      </c>
      <c r="AD67" s="27">
        <v>0</v>
      </c>
      <c r="AE67" s="22"/>
    </row>
    <row r="68" spans="1:31" ht="13.5" customHeight="1" x14ac:dyDescent="0.2">
      <c r="A68" s="3"/>
      <c r="B68" s="9"/>
      <c r="D68" s="1" t="s">
        <v>30</v>
      </c>
      <c r="W68" s="1"/>
      <c r="X68" s="23">
        <v>35</v>
      </c>
      <c r="Y68" s="23">
        <v>25</v>
      </c>
      <c r="Z68" s="23">
        <v>22</v>
      </c>
      <c r="AA68" s="23">
        <v>22</v>
      </c>
      <c r="AB68" s="23">
        <v>28</v>
      </c>
      <c r="AC68" s="23">
        <v>33</v>
      </c>
      <c r="AD68" s="23">
        <v>30</v>
      </c>
      <c r="AE68" s="22"/>
    </row>
    <row r="69" spans="1:31" ht="13.5" customHeight="1" x14ac:dyDescent="0.2">
      <c r="A69" s="3"/>
      <c r="B69" s="9"/>
      <c r="C69" s="9"/>
      <c r="D69" s="9"/>
      <c r="W69" s="1"/>
      <c r="X69" s="30">
        <f t="shared" ref="X69:AC69" si="31">SUM(X66:X68)</f>
        <v>441</v>
      </c>
      <c r="Y69" s="30">
        <f t="shared" si="31"/>
        <v>446</v>
      </c>
      <c r="Z69" s="30">
        <f t="shared" si="31"/>
        <v>457</v>
      </c>
      <c r="AA69" s="30">
        <f t="shared" si="31"/>
        <v>489</v>
      </c>
      <c r="AB69" s="30">
        <f t="shared" si="31"/>
        <v>423</v>
      </c>
      <c r="AC69" s="30">
        <f t="shared" si="31"/>
        <v>419</v>
      </c>
      <c r="AD69" s="30">
        <f t="shared" ref="AD69" si="32">SUM(AD66:AD68)</f>
        <v>359</v>
      </c>
      <c r="AE69" s="22"/>
    </row>
    <row r="70" spans="1:31" ht="13.5" customHeight="1" x14ac:dyDescent="0.2">
      <c r="A70" s="3"/>
      <c r="B70" s="9"/>
      <c r="C70" s="9"/>
      <c r="D70" s="24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6"/>
    </row>
    <row r="71" spans="1:31" ht="13.5" customHeight="1" x14ac:dyDescent="0.2">
      <c r="A71" s="3"/>
      <c r="B71" s="9"/>
      <c r="C71" s="9"/>
      <c r="D71" s="9"/>
      <c r="E71" s="31"/>
      <c r="F71" s="31"/>
      <c r="G71" s="31"/>
      <c r="H71" s="31"/>
      <c r="I71" s="31"/>
      <c r="J71" s="31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6"/>
    </row>
    <row r="72" spans="1:31" ht="13.5" customHeight="1" x14ac:dyDescent="0.2">
      <c r="A72" s="3"/>
      <c r="B72" s="4"/>
      <c r="C72" s="4"/>
      <c r="D72" s="4"/>
      <c r="E72" s="14" t="s">
        <v>3</v>
      </c>
      <c r="F72" s="14" t="s">
        <v>4</v>
      </c>
      <c r="G72" s="14" t="s">
        <v>5</v>
      </c>
      <c r="H72" s="14" t="s">
        <v>6</v>
      </c>
      <c r="I72" s="14" t="s">
        <v>7</v>
      </c>
      <c r="J72" s="14" t="s">
        <v>8</v>
      </c>
      <c r="K72" s="14" t="s">
        <v>9</v>
      </c>
      <c r="L72" s="14" t="s">
        <v>10</v>
      </c>
      <c r="M72" s="14" t="s">
        <v>11</v>
      </c>
      <c r="N72" s="14" t="s">
        <v>12</v>
      </c>
      <c r="O72" s="14" t="s">
        <v>13</v>
      </c>
      <c r="P72" s="14" t="s">
        <v>14</v>
      </c>
      <c r="Q72" s="14" t="s">
        <v>15</v>
      </c>
      <c r="R72" s="14" t="s">
        <v>16</v>
      </c>
      <c r="S72" s="14" t="s">
        <v>17</v>
      </c>
      <c r="T72" s="14" t="s">
        <v>18</v>
      </c>
      <c r="U72" s="14" t="s">
        <v>19</v>
      </c>
      <c r="V72" s="14" t="s">
        <v>20</v>
      </c>
      <c r="W72" s="14" t="s">
        <v>21</v>
      </c>
      <c r="X72" s="14" t="s">
        <v>22</v>
      </c>
      <c r="Y72" s="14" t="s">
        <v>23</v>
      </c>
      <c r="Z72" s="14" t="s">
        <v>94</v>
      </c>
      <c r="AA72" s="14" t="s">
        <v>96</v>
      </c>
      <c r="AB72" s="14" t="s">
        <v>97</v>
      </c>
      <c r="AC72" s="14" t="s">
        <v>98</v>
      </c>
      <c r="AD72" s="14" t="s">
        <v>99</v>
      </c>
      <c r="AE72" s="6"/>
    </row>
    <row r="73" spans="1:31" ht="13.5" customHeight="1" x14ac:dyDescent="0.2">
      <c r="A73" s="3"/>
      <c r="B73" s="9"/>
      <c r="C73" s="9"/>
      <c r="D73" s="9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6"/>
    </row>
    <row r="74" spans="1:31" ht="13.5" customHeight="1" x14ac:dyDescent="0.2">
      <c r="A74" s="3"/>
      <c r="B74" s="56" t="s">
        <v>50</v>
      </c>
      <c r="C74" s="62"/>
      <c r="D74" s="62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"/>
    </row>
    <row r="75" spans="1:31" ht="13.5" customHeight="1" x14ac:dyDescent="0.2">
      <c r="A75" s="3"/>
      <c r="B75" s="9"/>
      <c r="C75" s="9"/>
      <c r="D75" s="9" t="s">
        <v>86</v>
      </c>
      <c r="W75" s="1"/>
      <c r="X75" s="18">
        <f t="shared" ref="X75:AC75" si="33">X91</f>
        <v>968</v>
      </c>
      <c r="Y75" s="18">
        <f t="shared" si="33"/>
        <v>975</v>
      </c>
      <c r="Z75" s="18">
        <f t="shared" si="33"/>
        <v>975</v>
      </c>
      <c r="AA75" s="18">
        <f t="shared" si="33"/>
        <v>942</v>
      </c>
      <c r="AB75" s="18">
        <f t="shared" si="33"/>
        <v>884</v>
      </c>
      <c r="AC75" s="18">
        <f t="shared" si="33"/>
        <v>898</v>
      </c>
      <c r="AD75" s="18">
        <f t="shared" ref="AD75" si="34">AD91</f>
        <v>908</v>
      </c>
      <c r="AE75" s="6"/>
    </row>
    <row r="76" spans="1:31" ht="13.5" customHeight="1" x14ac:dyDescent="0.2">
      <c r="A76" s="3"/>
      <c r="B76" s="9"/>
      <c r="C76" s="9"/>
      <c r="D76" s="9" t="s">
        <v>88</v>
      </c>
      <c r="W76" s="1"/>
      <c r="X76" s="32">
        <f t="shared" ref="X76:AC76" si="35">X105</f>
        <v>398</v>
      </c>
      <c r="Y76" s="32">
        <f t="shared" si="35"/>
        <v>396</v>
      </c>
      <c r="Z76" s="32">
        <f t="shared" si="35"/>
        <v>301</v>
      </c>
      <c r="AA76" s="32">
        <f t="shared" si="35"/>
        <v>248</v>
      </c>
      <c r="AB76" s="32">
        <f t="shared" si="35"/>
        <v>219</v>
      </c>
      <c r="AC76" s="32">
        <f t="shared" si="35"/>
        <v>188</v>
      </c>
      <c r="AD76" s="32">
        <f t="shared" ref="AD76" si="36">AD105</f>
        <v>186</v>
      </c>
      <c r="AE76" s="6"/>
    </row>
    <row r="77" spans="1:31" ht="13.5" customHeight="1" x14ac:dyDescent="0.2">
      <c r="A77" s="3"/>
      <c r="B77" s="9"/>
      <c r="C77" s="9"/>
      <c r="D77" s="24"/>
      <c r="W77" s="1"/>
      <c r="X77" s="18">
        <f t="shared" ref="X77:AC77" si="37">SUM(X75:X76)</f>
        <v>1366</v>
      </c>
      <c r="Y77" s="18">
        <f t="shared" si="37"/>
        <v>1371</v>
      </c>
      <c r="Z77" s="18">
        <f t="shared" si="37"/>
        <v>1276</v>
      </c>
      <c r="AA77" s="18">
        <f t="shared" si="37"/>
        <v>1190</v>
      </c>
      <c r="AB77" s="18">
        <f t="shared" si="37"/>
        <v>1103</v>
      </c>
      <c r="AC77" s="18">
        <f t="shared" si="37"/>
        <v>1086</v>
      </c>
      <c r="AD77" s="18">
        <f t="shared" ref="AD77" si="38">SUM(AD75:AD76)</f>
        <v>1094</v>
      </c>
      <c r="AE77" s="6"/>
    </row>
    <row r="78" spans="1:31" ht="13.5" customHeight="1" x14ac:dyDescent="0.2">
      <c r="A78" s="3"/>
      <c r="B78" s="9"/>
      <c r="C78" s="8" t="s">
        <v>51</v>
      </c>
      <c r="D78" s="8"/>
      <c r="E78" s="25"/>
      <c r="F78" s="25"/>
      <c r="G78" s="25"/>
      <c r="H78" s="25"/>
      <c r="I78" s="25"/>
      <c r="J78" s="25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6"/>
    </row>
    <row r="79" spans="1:31" ht="13.5" customHeight="1" x14ac:dyDescent="0.2">
      <c r="A79" s="3"/>
      <c r="B79" s="9"/>
      <c r="C79" s="9"/>
      <c r="D79" s="1" t="s">
        <v>52</v>
      </c>
      <c r="U79" s="18"/>
      <c r="V79" s="18"/>
      <c r="W79" s="18"/>
      <c r="X79" s="18">
        <f>3+18+5</f>
        <v>26</v>
      </c>
      <c r="Y79" s="18">
        <v>25</v>
      </c>
      <c r="Z79" s="18">
        <v>19</v>
      </c>
      <c r="AA79" s="18">
        <v>15</v>
      </c>
      <c r="AB79" s="18">
        <v>16</v>
      </c>
      <c r="AC79" s="18">
        <v>16</v>
      </c>
      <c r="AD79" s="18">
        <v>17</v>
      </c>
      <c r="AE79" s="6"/>
    </row>
    <row r="80" spans="1:31" ht="13.5" customHeight="1" x14ac:dyDescent="0.2">
      <c r="A80" s="3"/>
      <c r="B80" s="9"/>
      <c r="C80" s="9"/>
      <c r="D80" s="20" t="s">
        <v>53</v>
      </c>
      <c r="W80" s="1"/>
      <c r="X80" s="18">
        <v>27</v>
      </c>
      <c r="Y80" s="18">
        <v>26</v>
      </c>
      <c r="Z80" s="18">
        <v>7</v>
      </c>
      <c r="AA80" s="18">
        <v>6</v>
      </c>
      <c r="AB80" s="18">
        <v>8</v>
      </c>
      <c r="AC80" s="18">
        <v>8</v>
      </c>
      <c r="AD80" s="18">
        <v>8</v>
      </c>
      <c r="AE80" s="6"/>
    </row>
    <row r="81" spans="1:31" ht="13.5" customHeight="1" x14ac:dyDescent="0.2">
      <c r="A81" s="3"/>
      <c r="B81" s="9"/>
      <c r="C81" s="9"/>
      <c r="D81" s="1" t="s">
        <v>54</v>
      </c>
      <c r="U81" s="18"/>
      <c r="V81" s="18"/>
      <c r="W81" s="18"/>
      <c r="X81" s="18">
        <v>200</v>
      </c>
      <c r="Y81" s="18">
        <v>212</v>
      </c>
      <c r="Z81" s="18">
        <v>230</v>
      </c>
      <c r="AA81" s="18">
        <v>203</v>
      </c>
      <c r="AB81" s="18">
        <v>190</v>
      </c>
      <c r="AC81" s="18">
        <v>195</v>
      </c>
      <c r="AD81" s="18">
        <v>125</v>
      </c>
      <c r="AE81" s="6"/>
    </row>
    <row r="82" spans="1:31" ht="13.5" customHeight="1" x14ac:dyDescent="0.2">
      <c r="A82" s="3"/>
      <c r="B82" s="9"/>
      <c r="C82" s="9"/>
      <c r="D82" s="1" t="s">
        <v>55</v>
      </c>
      <c r="U82" s="18"/>
      <c r="V82" s="18"/>
      <c r="W82" s="18"/>
      <c r="X82" s="18">
        <v>66</v>
      </c>
      <c r="Y82" s="18">
        <v>47</v>
      </c>
      <c r="Z82" s="18">
        <v>80</v>
      </c>
      <c r="AA82" s="18">
        <v>84</v>
      </c>
      <c r="AB82" s="18">
        <v>77</v>
      </c>
      <c r="AC82" s="18">
        <v>79</v>
      </c>
      <c r="AD82" s="18">
        <v>126</v>
      </c>
      <c r="AE82" s="6"/>
    </row>
    <row r="83" spans="1:31" ht="13.5" customHeight="1" x14ac:dyDescent="0.2">
      <c r="A83" s="3"/>
      <c r="B83" s="9"/>
      <c r="C83" s="9"/>
      <c r="D83" s="1" t="s">
        <v>89</v>
      </c>
      <c r="U83" s="18"/>
      <c r="V83" s="18"/>
      <c r="W83" s="18"/>
      <c r="X83" s="18">
        <v>109</v>
      </c>
      <c r="Y83" s="18">
        <v>99</v>
      </c>
      <c r="Z83" s="18">
        <v>82</v>
      </c>
      <c r="AA83" s="18">
        <v>92</v>
      </c>
      <c r="AB83" s="18">
        <v>93</v>
      </c>
      <c r="AC83" s="18">
        <v>94</v>
      </c>
      <c r="AD83" s="18">
        <v>108</v>
      </c>
      <c r="AE83" s="6"/>
    </row>
    <row r="84" spans="1:31" ht="13.5" customHeight="1" x14ac:dyDescent="0.2">
      <c r="A84" s="3"/>
      <c r="B84" s="9"/>
      <c r="C84" s="9"/>
      <c r="D84" s="1" t="s">
        <v>56</v>
      </c>
      <c r="U84" s="18"/>
      <c r="V84" s="18"/>
      <c r="W84" s="18"/>
      <c r="X84" s="18">
        <v>125</v>
      </c>
      <c r="Y84" s="18">
        <v>167</v>
      </c>
      <c r="Z84" s="18">
        <v>174</v>
      </c>
      <c r="AA84" s="18">
        <v>198</v>
      </c>
      <c r="AB84" s="18">
        <v>204</v>
      </c>
      <c r="AC84" s="18">
        <v>211</v>
      </c>
      <c r="AD84" s="18">
        <v>222</v>
      </c>
      <c r="AE84" s="6"/>
    </row>
    <row r="85" spans="1:31" ht="13.5" customHeight="1" x14ac:dyDescent="0.2">
      <c r="A85" s="3"/>
      <c r="B85" s="9"/>
      <c r="C85" s="9"/>
      <c r="D85" s="1" t="s">
        <v>57</v>
      </c>
      <c r="U85" s="18"/>
      <c r="V85" s="18"/>
      <c r="W85" s="18"/>
      <c r="X85" s="18">
        <v>15</v>
      </c>
      <c r="Y85" s="18">
        <v>16</v>
      </c>
      <c r="Z85" s="18">
        <v>13</v>
      </c>
      <c r="AA85" s="18">
        <v>13</v>
      </c>
      <c r="AB85" s="18">
        <v>12</v>
      </c>
      <c r="AC85" s="18">
        <v>20</v>
      </c>
      <c r="AD85" s="18">
        <v>16</v>
      </c>
      <c r="AE85" s="6"/>
    </row>
    <row r="86" spans="1:31" ht="13.5" customHeight="1" x14ac:dyDescent="0.2">
      <c r="A86" s="3"/>
      <c r="B86" s="9"/>
      <c r="C86" s="9"/>
      <c r="D86" s="1" t="s">
        <v>58</v>
      </c>
      <c r="U86" s="18"/>
      <c r="V86" s="18"/>
      <c r="W86" s="18"/>
      <c r="X86" s="18">
        <v>107</v>
      </c>
      <c r="Y86" s="18">
        <v>116</v>
      </c>
      <c r="Z86" s="18">
        <v>116</v>
      </c>
      <c r="AA86" s="18">
        <v>105</v>
      </c>
      <c r="AB86" s="18">
        <v>90</v>
      </c>
      <c r="AC86" s="18">
        <v>87</v>
      </c>
      <c r="AD86" s="18">
        <v>95</v>
      </c>
      <c r="AE86" s="6"/>
    </row>
    <row r="87" spans="1:31" ht="13.5" customHeight="1" x14ac:dyDescent="0.2">
      <c r="A87" s="3"/>
      <c r="B87" s="9"/>
      <c r="C87" s="9"/>
      <c r="D87" s="1" t="s">
        <v>59</v>
      </c>
      <c r="U87" s="18"/>
      <c r="V87" s="18"/>
      <c r="W87" s="18"/>
      <c r="X87" s="18">
        <v>3</v>
      </c>
      <c r="Y87" s="18">
        <v>3</v>
      </c>
      <c r="Z87" s="18">
        <v>2</v>
      </c>
      <c r="AA87" s="18">
        <v>1</v>
      </c>
      <c r="AB87" s="18">
        <v>1</v>
      </c>
      <c r="AC87" s="18">
        <v>1</v>
      </c>
      <c r="AD87" s="18">
        <v>2</v>
      </c>
      <c r="AE87" s="6"/>
    </row>
    <row r="88" spans="1:31" ht="13.5" customHeight="1" x14ac:dyDescent="0.2">
      <c r="A88" s="3"/>
      <c r="B88" s="9"/>
      <c r="C88" s="9"/>
      <c r="D88" s="1" t="s">
        <v>60</v>
      </c>
      <c r="U88" s="18"/>
      <c r="V88" s="18"/>
      <c r="W88" s="18"/>
      <c r="X88" s="18">
        <v>240</v>
      </c>
      <c r="Y88" s="18">
        <v>223</v>
      </c>
      <c r="Z88" s="18">
        <v>204</v>
      </c>
      <c r="AA88" s="18">
        <v>178</v>
      </c>
      <c r="AB88" s="18">
        <v>157</v>
      </c>
      <c r="AC88" s="18">
        <v>149</v>
      </c>
      <c r="AD88" s="18">
        <v>145</v>
      </c>
      <c r="AE88" s="6"/>
    </row>
    <row r="89" spans="1:31" ht="13.5" customHeight="1" x14ac:dyDescent="0.2">
      <c r="A89" s="3"/>
      <c r="B89" s="9"/>
      <c r="C89" s="9"/>
      <c r="D89" s="1" t="s">
        <v>61</v>
      </c>
      <c r="U89" s="18"/>
      <c r="V89" s="18"/>
      <c r="W89" s="18"/>
      <c r="X89" s="18">
        <v>39</v>
      </c>
      <c r="Y89" s="18">
        <v>35</v>
      </c>
      <c r="Z89" s="18">
        <v>43</v>
      </c>
      <c r="AA89" s="18">
        <v>42</v>
      </c>
      <c r="AB89" s="18">
        <v>32</v>
      </c>
      <c r="AC89" s="18">
        <v>33</v>
      </c>
      <c r="AD89" s="18">
        <v>41</v>
      </c>
      <c r="AE89" s="6"/>
    </row>
    <row r="90" spans="1:31" ht="13.5" customHeight="1" x14ac:dyDescent="0.2">
      <c r="A90" s="3"/>
      <c r="B90" s="9"/>
      <c r="C90" s="9"/>
      <c r="D90" s="1" t="s">
        <v>62</v>
      </c>
      <c r="W90" s="1"/>
      <c r="X90" s="32">
        <v>11</v>
      </c>
      <c r="Y90" s="32">
        <v>6</v>
      </c>
      <c r="Z90" s="32">
        <v>5</v>
      </c>
      <c r="AA90" s="32">
        <v>5</v>
      </c>
      <c r="AB90" s="32">
        <v>4</v>
      </c>
      <c r="AC90" s="32">
        <v>5</v>
      </c>
      <c r="AD90" s="32">
        <v>3</v>
      </c>
      <c r="AE90" s="6"/>
    </row>
    <row r="91" spans="1:31" ht="13.5" customHeight="1" x14ac:dyDescent="0.2">
      <c r="A91" s="3"/>
      <c r="B91" s="9"/>
      <c r="C91" s="9"/>
      <c r="D91" s="24"/>
      <c r="W91" s="1"/>
      <c r="X91" s="18">
        <f t="shared" ref="X91:AC91" si="39">SUM(X79:X90)</f>
        <v>968</v>
      </c>
      <c r="Y91" s="18">
        <f t="shared" si="39"/>
        <v>975</v>
      </c>
      <c r="Z91" s="18">
        <f t="shared" si="39"/>
        <v>975</v>
      </c>
      <c r="AA91" s="18">
        <f t="shared" si="39"/>
        <v>942</v>
      </c>
      <c r="AB91" s="18">
        <f t="shared" si="39"/>
        <v>884</v>
      </c>
      <c r="AC91" s="18">
        <f t="shared" si="39"/>
        <v>898</v>
      </c>
      <c r="AD91" s="18">
        <f t="shared" ref="AD91" si="40">SUM(AD79:AD90)</f>
        <v>908</v>
      </c>
      <c r="AE91" s="6"/>
    </row>
    <row r="92" spans="1:31" ht="13.5" customHeight="1" x14ac:dyDescent="0.2">
      <c r="A92" s="3"/>
      <c r="B92" s="9"/>
      <c r="C92" s="8" t="s">
        <v>63</v>
      </c>
      <c r="D92" s="8"/>
      <c r="E92" s="25"/>
      <c r="F92" s="25"/>
      <c r="G92" s="25"/>
      <c r="H92" s="25"/>
      <c r="I92" s="25"/>
      <c r="J92" s="25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6"/>
    </row>
    <row r="93" spans="1:31" ht="13.5" customHeight="1" x14ac:dyDescent="0.2">
      <c r="A93" s="3"/>
      <c r="B93" s="9"/>
      <c r="C93" s="9"/>
      <c r="D93" s="1" t="s">
        <v>52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8"/>
      <c r="P93" s="18"/>
      <c r="Q93" s="18"/>
      <c r="R93" s="18"/>
      <c r="S93" s="18"/>
      <c r="T93" s="18"/>
      <c r="U93" s="18"/>
      <c r="V93" s="18"/>
      <c r="W93" s="18"/>
      <c r="X93" s="18">
        <f>0+0+0</f>
        <v>0</v>
      </c>
      <c r="Y93" s="18">
        <v>0</v>
      </c>
      <c r="Z93" s="18">
        <v>0</v>
      </c>
      <c r="AA93" s="18">
        <v>1</v>
      </c>
      <c r="AB93" s="18">
        <v>1</v>
      </c>
      <c r="AC93" s="18">
        <v>0</v>
      </c>
      <c r="AD93" s="18">
        <v>0</v>
      </c>
      <c r="AE93" s="6"/>
    </row>
    <row r="94" spans="1:31" ht="13.5" customHeight="1" x14ac:dyDescent="0.2">
      <c r="A94" s="3"/>
      <c r="B94" s="9"/>
      <c r="C94" s="9"/>
      <c r="D94" s="20" t="s">
        <v>53</v>
      </c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8"/>
      <c r="P94" s="18"/>
      <c r="Q94" s="18"/>
      <c r="R94" s="18"/>
      <c r="S94" s="18"/>
      <c r="T94" s="18"/>
      <c r="U94" s="18"/>
      <c r="V94" s="18"/>
      <c r="W94" s="18"/>
      <c r="X94" s="18">
        <v>143</v>
      </c>
      <c r="Y94" s="18">
        <v>119</v>
      </c>
      <c r="Z94" s="18">
        <v>54</v>
      </c>
      <c r="AA94" s="18">
        <v>23</v>
      </c>
      <c r="AB94" s="18">
        <v>7</v>
      </c>
      <c r="AC94" s="18">
        <v>4</v>
      </c>
      <c r="AD94" s="18">
        <v>3</v>
      </c>
      <c r="AE94" s="6"/>
    </row>
    <row r="95" spans="1:31" ht="13.5" customHeight="1" x14ac:dyDescent="0.2">
      <c r="A95" s="3"/>
      <c r="B95" s="9"/>
      <c r="C95" s="9"/>
      <c r="D95" s="1" t="s">
        <v>54</v>
      </c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8"/>
      <c r="P95" s="18"/>
      <c r="Q95" s="18"/>
      <c r="R95" s="18"/>
      <c r="S95" s="18"/>
      <c r="T95" s="18"/>
      <c r="U95" s="18"/>
      <c r="V95" s="18"/>
      <c r="W95" s="18"/>
      <c r="X95" s="18">
        <v>10</v>
      </c>
      <c r="Y95" s="18">
        <v>14</v>
      </c>
      <c r="Z95" s="18">
        <v>10</v>
      </c>
      <c r="AA95" s="18">
        <v>14</v>
      </c>
      <c r="AB95" s="18">
        <v>18</v>
      </c>
      <c r="AC95" s="18">
        <v>9</v>
      </c>
      <c r="AD95" s="18">
        <v>7</v>
      </c>
      <c r="AE95" s="6"/>
    </row>
    <row r="96" spans="1:31" ht="13.5" customHeight="1" x14ac:dyDescent="0.2">
      <c r="A96" s="3"/>
      <c r="B96" s="9"/>
      <c r="C96" s="9"/>
      <c r="D96" s="1" t="s">
        <v>55</v>
      </c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8"/>
      <c r="P96" s="18"/>
      <c r="Q96" s="18"/>
      <c r="R96" s="18"/>
      <c r="S96" s="18"/>
      <c r="T96" s="18"/>
      <c r="U96" s="18"/>
      <c r="V96" s="18"/>
      <c r="W96" s="18"/>
      <c r="X96" s="18">
        <v>16</v>
      </c>
      <c r="Y96" s="18">
        <v>5</v>
      </c>
      <c r="Z96" s="18">
        <v>9</v>
      </c>
      <c r="AA96" s="18">
        <v>10</v>
      </c>
      <c r="AB96" s="18">
        <v>10</v>
      </c>
      <c r="AC96" s="18">
        <v>9</v>
      </c>
      <c r="AD96" s="18">
        <v>6</v>
      </c>
      <c r="AE96" s="6"/>
    </row>
    <row r="97" spans="1:31" ht="13.5" customHeight="1" x14ac:dyDescent="0.2">
      <c r="A97" s="3"/>
      <c r="B97" s="9"/>
      <c r="C97" s="9"/>
      <c r="D97" s="1" t="s">
        <v>89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8"/>
      <c r="P97" s="18"/>
      <c r="Q97" s="18"/>
      <c r="R97" s="18"/>
      <c r="S97" s="18"/>
      <c r="T97" s="18"/>
      <c r="U97" s="18"/>
      <c r="V97" s="18"/>
      <c r="W97" s="18"/>
      <c r="X97" s="18">
        <v>36</v>
      </c>
      <c r="Y97" s="18">
        <v>35</v>
      </c>
      <c r="Z97" s="18">
        <v>38</v>
      </c>
      <c r="AA97" s="18">
        <v>27</v>
      </c>
      <c r="AB97" s="18">
        <v>26</v>
      </c>
      <c r="AC97" s="18">
        <v>29</v>
      </c>
      <c r="AD97" s="18">
        <v>32</v>
      </c>
      <c r="AE97" s="6"/>
    </row>
    <row r="98" spans="1:31" ht="13.5" customHeight="1" x14ac:dyDescent="0.2">
      <c r="A98" s="3"/>
      <c r="B98" s="9"/>
      <c r="C98" s="9"/>
      <c r="D98" s="1" t="s">
        <v>56</v>
      </c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8"/>
      <c r="P98" s="18"/>
      <c r="Q98" s="18"/>
      <c r="R98" s="18"/>
      <c r="S98" s="18"/>
      <c r="T98" s="18"/>
      <c r="U98" s="18"/>
      <c r="V98" s="18"/>
      <c r="W98" s="18"/>
      <c r="X98" s="18">
        <v>70</v>
      </c>
      <c r="Y98" s="18">
        <v>52</v>
      </c>
      <c r="Z98" s="18">
        <v>45</v>
      </c>
      <c r="AA98" s="18">
        <v>40</v>
      </c>
      <c r="AB98" s="18">
        <v>35</v>
      </c>
      <c r="AC98" s="18">
        <v>29</v>
      </c>
      <c r="AD98" s="18">
        <v>32</v>
      </c>
      <c r="AE98" s="6"/>
    </row>
    <row r="99" spans="1:31" ht="13.5" customHeight="1" x14ac:dyDescent="0.2">
      <c r="A99" s="3"/>
      <c r="B99" s="9"/>
      <c r="C99" s="9"/>
      <c r="D99" s="1" t="s">
        <v>57</v>
      </c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8"/>
      <c r="P99" s="18"/>
      <c r="Q99" s="18"/>
      <c r="R99" s="18"/>
      <c r="S99" s="18"/>
      <c r="T99" s="18"/>
      <c r="U99" s="18"/>
      <c r="V99" s="18"/>
      <c r="W99" s="18"/>
      <c r="X99" s="18">
        <v>0</v>
      </c>
      <c r="Y99" s="18">
        <v>1</v>
      </c>
      <c r="Z99" s="18">
        <v>2</v>
      </c>
      <c r="AA99" s="18">
        <v>3</v>
      </c>
      <c r="AB99" s="18">
        <v>5</v>
      </c>
      <c r="AC99" s="18">
        <v>3</v>
      </c>
      <c r="AD99" s="18">
        <v>3</v>
      </c>
      <c r="AE99" s="6"/>
    </row>
    <row r="100" spans="1:31" ht="13.5" customHeight="1" x14ac:dyDescent="0.2">
      <c r="A100" s="3"/>
      <c r="B100" s="9"/>
      <c r="C100" s="9"/>
      <c r="D100" s="1" t="s">
        <v>58</v>
      </c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8"/>
      <c r="P100" s="18"/>
      <c r="Q100" s="18"/>
      <c r="R100" s="18"/>
      <c r="S100" s="18"/>
      <c r="T100" s="18"/>
      <c r="U100" s="18"/>
      <c r="V100" s="18"/>
      <c r="W100" s="18"/>
      <c r="X100" s="18">
        <v>42</v>
      </c>
      <c r="Y100" s="18">
        <v>44</v>
      </c>
      <c r="Z100" s="18">
        <v>12</v>
      </c>
      <c r="AA100" s="18">
        <v>14</v>
      </c>
      <c r="AB100" s="18">
        <v>12</v>
      </c>
      <c r="AC100" s="18">
        <v>10</v>
      </c>
      <c r="AD100" s="18">
        <v>17</v>
      </c>
      <c r="AE100" s="6"/>
    </row>
    <row r="101" spans="1:31" ht="13.5" customHeight="1" x14ac:dyDescent="0.2">
      <c r="A101" s="3"/>
      <c r="B101" s="9"/>
      <c r="C101" s="9"/>
      <c r="D101" s="1" t="s">
        <v>59</v>
      </c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8"/>
      <c r="P101" s="18"/>
      <c r="Q101" s="18"/>
      <c r="R101" s="18"/>
      <c r="S101" s="18"/>
      <c r="T101" s="18"/>
      <c r="U101" s="18"/>
      <c r="V101" s="18"/>
      <c r="W101" s="18"/>
      <c r="X101" s="18">
        <v>10</v>
      </c>
      <c r="Y101" s="18">
        <v>9</v>
      </c>
      <c r="Z101" s="18">
        <v>10</v>
      </c>
      <c r="AA101" s="18">
        <v>9</v>
      </c>
      <c r="AB101" s="18">
        <v>3</v>
      </c>
      <c r="AC101" s="18">
        <v>2</v>
      </c>
      <c r="AD101" s="18">
        <v>0</v>
      </c>
      <c r="AE101" s="6"/>
    </row>
    <row r="102" spans="1:31" ht="13.5" customHeight="1" x14ac:dyDescent="0.2">
      <c r="A102" s="3"/>
      <c r="B102" s="9"/>
      <c r="C102" s="9"/>
      <c r="D102" s="1" t="s">
        <v>60</v>
      </c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8"/>
      <c r="P102" s="18"/>
      <c r="Q102" s="18"/>
      <c r="R102" s="18"/>
      <c r="S102" s="18"/>
      <c r="T102" s="18"/>
      <c r="U102" s="18"/>
      <c r="V102" s="18"/>
      <c r="W102" s="18"/>
      <c r="X102" s="18">
        <v>51</v>
      </c>
      <c r="Y102" s="30">
        <v>73</v>
      </c>
      <c r="Z102" s="30">
        <v>83</v>
      </c>
      <c r="AA102" s="30">
        <v>72</v>
      </c>
      <c r="AB102" s="30">
        <v>61</v>
      </c>
      <c r="AC102" s="30">
        <v>57</v>
      </c>
      <c r="AD102" s="30">
        <v>45</v>
      </c>
      <c r="AE102" s="6"/>
    </row>
    <row r="103" spans="1:31" ht="13.5" customHeight="1" x14ac:dyDescent="0.2">
      <c r="A103" s="3"/>
      <c r="B103" s="9"/>
      <c r="C103" s="9"/>
      <c r="D103" s="1" t="s">
        <v>61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8"/>
      <c r="P103" s="18"/>
      <c r="Q103" s="18"/>
      <c r="R103" s="18"/>
      <c r="S103" s="18"/>
      <c r="T103" s="18"/>
      <c r="U103" s="18"/>
      <c r="V103" s="18"/>
      <c r="W103" s="18"/>
      <c r="X103" s="18">
        <v>17</v>
      </c>
      <c r="Y103" s="30">
        <v>39</v>
      </c>
      <c r="Z103" s="30">
        <v>34</v>
      </c>
      <c r="AA103" s="30">
        <v>32</v>
      </c>
      <c r="AB103" s="30">
        <v>36</v>
      </c>
      <c r="AC103" s="30">
        <v>33</v>
      </c>
      <c r="AD103" s="30">
        <v>38</v>
      </c>
      <c r="AE103" s="6"/>
    </row>
    <row r="104" spans="1:31" ht="13.5" customHeight="1" x14ac:dyDescent="0.2">
      <c r="A104" s="3"/>
      <c r="B104" s="9"/>
      <c r="C104" s="9"/>
      <c r="D104" s="1" t="s">
        <v>62</v>
      </c>
      <c r="W104" s="1"/>
      <c r="X104" s="32">
        <v>3</v>
      </c>
      <c r="Y104" s="32">
        <v>5</v>
      </c>
      <c r="Z104" s="32">
        <v>4</v>
      </c>
      <c r="AA104" s="32">
        <v>3</v>
      </c>
      <c r="AB104" s="32">
        <v>5</v>
      </c>
      <c r="AC104" s="32">
        <v>3</v>
      </c>
      <c r="AD104" s="32">
        <v>3</v>
      </c>
      <c r="AE104" s="6"/>
    </row>
    <row r="105" spans="1:31" ht="13.5" customHeight="1" x14ac:dyDescent="0.2">
      <c r="A105" s="3"/>
      <c r="B105" s="9"/>
      <c r="C105" s="9"/>
      <c r="D105" s="24"/>
      <c r="W105" s="1"/>
      <c r="X105" s="18">
        <f t="shared" ref="X105:AC105" si="41">SUM(X93:X104)</f>
        <v>398</v>
      </c>
      <c r="Y105" s="18">
        <f t="shared" si="41"/>
        <v>396</v>
      </c>
      <c r="Z105" s="18">
        <f t="shared" si="41"/>
        <v>301</v>
      </c>
      <c r="AA105" s="18">
        <f t="shared" si="41"/>
        <v>248</v>
      </c>
      <c r="AB105" s="18">
        <f t="shared" si="41"/>
        <v>219</v>
      </c>
      <c r="AC105" s="18">
        <f t="shared" si="41"/>
        <v>188</v>
      </c>
      <c r="AD105" s="18">
        <f t="shared" ref="AD105" si="42">SUM(AD93:AD104)</f>
        <v>186</v>
      </c>
      <c r="AE105" s="6"/>
    </row>
    <row r="106" spans="1:31" ht="13.5" customHeight="1" x14ac:dyDescent="0.2">
      <c r="A106" s="3"/>
      <c r="B106" s="9"/>
      <c r="C106" s="9"/>
      <c r="D106" s="24"/>
      <c r="W106" s="1"/>
      <c r="X106" s="18"/>
      <c r="Y106" s="18"/>
      <c r="Z106" s="18"/>
      <c r="AA106" s="18"/>
      <c r="AB106" s="18"/>
      <c r="AC106" s="18"/>
      <c r="AD106" s="18"/>
      <c r="AE106" s="6"/>
    </row>
    <row r="107" spans="1:31" ht="13.5" customHeight="1" x14ac:dyDescent="0.2">
      <c r="A107" s="3"/>
      <c r="B107" s="56" t="s">
        <v>64</v>
      </c>
      <c r="C107" s="62"/>
      <c r="D107" s="62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"/>
    </row>
    <row r="108" spans="1:31" ht="13.5" customHeight="1" x14ac:dyDescent="0.2">
      <c r="A108" s="3"/>
      <c r="D108" s="1" t="s">
        <v>65</v>
      </c>
      <c r="X108" s="26">
        <v>184</v>
      </c>
      <c r="Y108" s="26">
        <v>185</v>
      </c>
      <c r="Z108" s="26">
        <v>182</v>
      </c>
      <c r="AA108" s="26">
        <v>173</v>
      </c>
      <c r="AB108" s="26">
        <v>170</v>
      </c>
      <c r="AC108" s="26">
        <v>152</v>
      </c>
      <c r="AD108" s="26">
        <v>150</v>
      </c>
      <c r="AE108" s="6"/>
    </row>
    <row r="109" spans="1:31" ht="13.5" customHeight="1" x14ac:dyDescent="0.2">
      <c r="A109" s="3"/>
      <c r="D109" s="1" t="s">
        <v>29</v>
      </c>
      <c r="X109" s="26">
        <v>152</v>
      </c>
      <c r="Y109" s="26">
        <v>148</v>
      </c>
      <c r="Z109" s="26">
        <v>143</v>
      </c>
      <c r="AA109" s="26">
        <v>156</v>
      </c>
      <c r="AB109" s="26">
        <v>115</v>
      </c>
      <c r="AC109" s="26">
        <v>91</v>
      </c>
      <c r="AD109" s="26">
        <v>82</v>
      </c>
      <c r="AE109" s="6"/>
    </row>
    <row r="110" spans="1:31" ht="13.5" customHeight="1" x14ac:dyDescent="0.2">
      <c r="A110" s="3"/>
      <c r="D110" s="1" t="s">
        <v>66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>
        <v>51</v>
      </c>
      <c r="Y110" s="5">
        <v>42</v>
      </c>
      <c r="Z110" s="5">
        <v>48</v>
      </c>
      <c r="AA110" s="5">
        <v>45</v>
      </c>
      <c r="AB110" s="5">
        <v>66</v>
      </c>
      <c r="AC110" s="5">
        <v>66</v>
      </c>
      <c r="AD110" s="5">
        <v>59</v>
      </c>
      <c r="AE110" s="6"/>
    </row>
    <row r="111" spans="1:31" ht="13.5" customHeight="1" x14ac:dyDescent="0.2">
      <c r="A111" s="3"/>
      <c r="B111" s="9"/>
      <c r="C111" s="9"/>
      <c r="D111" s="9"/>
      <c r="E111" s="33">
        <v>175</v>
      </c>
      <c r="F111" s="33">
        <v>186</v>
      </c>
      <c r="G111" s="33">
        <v>191</v>
      </c>
      <c r="H111" s="33">
        <v>167</v>
      </c>
      <c r="I111" s="33">
        <v>175</v>
      </c>
      <c r="J111" s="33">
        <v>175</v>
      </c>
      <c r="K111" s="10">
        <v>208</v>
      </c>
      <c r="L111" s="10">
        <v>250</v>
      </c>
      <c r="M111" s="10">
        <v>283</v>
      </c>
      <c r="N111" s="10">
        <v>294</v>
      </c>
      <c r="O111" s="10">
        <v>282</v>
      </c>
      <c r="P111" s="10">
        <v>283</v>
      </c>
      <c r="Q111" s="10">
        <v>295</v>
      </c>
      <c r="R111" s="10">
        <v>337</v>
      </c>
      <c r="S111" s="18">
        <v>353</v>
      </c>
      <c r="T111" s="18">
        <v>351</v>
      </c>
      <c r="U111" s="18">
        <v>363</v>
      </c>
      <c r="V111" s="18">
        <v>404</v>
      </c>
      <c r="W111" s="18">
        <v>401</v>
      </c>
      <c r="X111" s="26">
        <f t="shared" ref="X111:AC111" si="43">SUM(X108:X110)</f>
        <v>387</v>
      </c>
      <c r="Y111" s="26">
        <f t="shared" si="43"/>
        <v>375</v>
      </c>
      <c r="Z111" s="26">
        <f t="shared" si="43"/>
        <v>373</v>
      </c>
      <c r="AA111" s="26">
        <f t="shared" si="43"/>
        <v>374</v>
      </c>
      <c r="AB111" s="26">
        <f t="shared" si="43"/>
        <v>351</v>
      </c>
      <c r="AC111" s="26">
        <f t="shared" si="43"/>
        <v>309</v>
      </c>
      <c r="AD111" s="26">
        <f t="shared" ref="AD111" si="44">SUM(AD108:AD110)</f>
        <v>291</v>
      </c>
      <c r="AE111" s="6"/>
    </row>
    <row r="112" spans="1:31" ht="13.5" customHeight="1" x14ac:dyDescent="0.2">
      <c r="A112" s="3"/>
      <c r="B112" s="4"/>
      <c r="C112" s="4"/>
      <c r="D112" s="4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6"/>
    </row>
    <row r="113" spans="1:31" ht="13.5" customHeight="1" x14ac:dyDescent="0.2">
      <c r="A113" s="3"/>
      <c r="B113" s="9"/>
      <c r="C113" s="9"/>
      <c r="D113" s="9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6"/>
    </row>
    <row r="114" spans="1:31" ht="13.5" customHeight="1" x14ac:dyDescent="0.2">
      <c r="A114" s="3"/>
      <c r="B114" s="9" t="s">
        <v>72</v>
      </c>
      <c r="C114" s="9"/>
      <c r="D114" s="9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6"/>
    </row>
    <row r="115" spans="1:31" ht="13.5" customHeight="1" x14ac:dyDescent="0.2">
      <c r="A115" s="3"/>
      <c r="B115" s="9" t="s">
        <v>73</v>
      </c>
      <c r="C115" s="9"/>
      <c r="D115" s="9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6"/>
    </row>
    <row r="116" spans="1:31" ht="13.5" customHeight="1" x14ac:dyDescent="0.2">
      <c r="A116" s="3"/>
      <c r="B116" s="9"/>
      <c r="C116" s="9"/>
      <c r="D116" s="9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6"/>
    </row>
    <row r="117" spans="1:31" ht="13.5" customHeight="1" x14ac:dyDescent="0.2">
      <c r="A117" s="34"/>
      <c r="B117" s="107" t="s">
        <v>80</v>
      </c>
      <c r="C117" s="107"/>
      <c r="D117" s="107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14"/>
      <c r="Z117" s="14"/>
      <c r="AA117" s="14"/>
      <c r="AB117" s="14"/>
      <c r="AC117" s="14"/>
      <c r="AD117" s="14" t="s">
        <v>101</v>
      </c>
      <c r="AE117" s="35"/>
    </row>
    <row r="118" spans="1:31" ht="13.5" customHeight="1" x14ac:dyDescent="0.2"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</row>
  </sheetData>
  <mergeCells count="2">
    <mergeCell ref="A2:AE2"/>
    <mergeCell ref="B117:D117"/>
  </mergeCells>
  <hyperlinks>
    <hyperlink ref="B117:D117" r:id="rId1" display="Source: IPEDS HR, Human Resources Survey"/>
  </hyperlinks>
  <printOptions horizontalCentered="1"/>
  <pageMargins left="0.7" right="0.45" top="0.5" bottom="0.25" header="0.5" footer="0.5"/>
  <pageSetup scale="79" orientation="portrait" r:id="rId2"/>
  <headerFooter alignWithMargins="0"/>
  <rowBreaks count="1" manualBreakCount="1">
    <brk id="7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119"/>
  <sheetViews>
    <sheetView zoomScaleNormal="100" workbookViewId="0"/>
  </sheetViews>
  <sheetFormatPr defaultRowHeight="13.5" customHeight="1" x14ac:dyDescent="0.2"/>
  <cols>
    <col min="1" max="3" width="2.7109375" style="1" customWidth="1"/>
    <col min="4" max="4" width="37.7109375" style="1" customWidth="1"/>
    <col min="5" max="24" width="8.7109375" style="26" hidden="1" customWidth="1"/>
    <col min="25" max="30" width="8.7109375" style="26" customWidth="1"/>
    <col min="31" max="31" width="2.7109375" style="1" customWidth="1"/>
    <col min="32" max="35" width="9.140625" style="1" customWidth="1"/>
    <col min="36" max="16384" width="9.140625" style="1"/>
  </cols>
  <sheetData>
    <row r="2" spans="1:36" ht="15" customHeight="1" x14ac:dyDescent="0.25">
      <c r="A2" s="103" t="s">
        <v>0</v>
      </c>
      <c r="B2" s="104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6"/>
    </row>
    <row r="3" spans="1:36" ht="13.5" customHeight="1" x14ac:dyDescent="0.2">
      <c r="A3" s="3"/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6"/>
    </row>
    <row r="4" spans="1:36" ht="15" customHeight="1" x14ac:dyDescent="0.25">
      <c r="A4" s="3"/>
      <c r="B4" s="7" t="s">
        <v>1</v>
      </c>
      <c r="C4" s="8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6"/>
    </row>
    <row r="5" spans="1:36" ht="15" customHeight="1" x14ac:dyDescent="0.25">
      <c r="A5" s="3"/>
      <c r="B5" s="7" t="s">
        <v>75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6"/>
    </row>
    <row r="6" spans="1:36" ht="13.5" customHeight="1" thickBot="1" x14ac:dyDescent="0.25">
      <c r="A6" s="3"/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6"/>
    </row>
    <row r="7" spans="1:36" ht="13.5" customHeight="1" thickTop="1" x14ac:dyDescent="0.2">
      <c r="A7" s="3"/>
      <c r="B7" s="13"/>
      <c r="C7" s="4"/>
      <c r="D7" s="4"/>
      <c r="E7" s="14" t="s">
        <v>3</v>
      </c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  <c r="K7" s="14" t="s">
        <v>9</v>
      </c>
      <c r="L7" s="14" t="s">
        <v>10</v>
      </c>
      <c r="M7" s="14" t="s">
        <v>11</v>
      </c>
      <c r="N7" s="14" t="s">
        <v>12</v>
      </c>
      <c r="O7" s="14" t="s">
        <v>13</v>
      </c>
      <c r="P7" s="14" t="s">
        <v>14</v>
      </c>
      <c r="Q7" s="14" t="s">
        <v>15</v>
      </c>
      <c r="R7" s="14" t="s">
        <v>16</v>
      </c>
      <c r="S7" s="14" t="s">
        <v>17</v>
      </c>
      <c r="T7" s="14" t="s">
        <v>18</v>
      </c>
      <c r="U7" s="14" t="s">
        <v>19</v>
      </c>
      <c r="V7" s="14" t="s">
        <v>20</v>
      </c>
      <c r="W7" s="14" t="s">
        <v>21</v>
      </c>
      <c r="X7" s="14" t="s">
        <v>22</v>
      </c>
      <c r="Y7" s="14" t="s">
        <v>23</v>
      </c>
      <c r="Z7" s="14" t="s">
        <v>94</v>
      </c>
      <c r="AA7" s="14" t="s">
        <v>96</v>
      </c>
      <c r="AB7" s="14" t="s">
        <v>97</v>
      </c>
      <c r="AC7" s="14" t="s">
        <v>98</v>
      </c>
      <c r="AD7" s="14" t="s">
        <v>99</v>
      </c>
      <c r="AE7" s="6"/>
    </row>
    <row r="8" spans="1:36" ht="13.5" customHeight="1" x14ac:dyDescent="0.2">
      <c r="A8" s="3"/>
      <c r="B8" s="9"/>
      <c r="C8" s="9"/>
      <c r="D8" s="9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6"/>
    </row>
    <row r="9" spans="1:36" ht="13.5" customHeight="1" x14ac:dyDescent="0.2">
      <c r="A9" s="3"/>
      <c r="B9" s="66" t="s">
        <v>24</v>
      </c>
      <c r="C9" s="67"/>
      <c r="D9" s="67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"/>
    </row>
    <row r="10" spans="1:36" s="20" customFormat="1" ht="13.5" customHeight="1" x14ac:dyDescent="0.2">
      <c r="A10" s="16"/>
      <c r="B10" s="17"/>
      <c r="C10" s="17"/>
      <c r="D10" s="17"/>
      <c r="E10" s="18">
        <f t="shared" ref="E10:Y10" si="0">E15+E111</f>
        <v>958</v>
      </c>
      <c r="F10" s="18">
        <f t="shared" si="0"/>
        <v>903</v>
      </c>
      <c r="G10" s="18">
        <f t="shared" si="0"/>
        <v>932</v>
      </c>
      <c r="H10" s="18">
        <f t="shared" si="0"/>
        <v>991</v>
      </c>
      <c r="I10" s="18">
        <f t="shared" si="0"/>
        <v>1032</v>
      </c>
      <c r="J10" s="18">
        <f t="shared" si="0"/>
        <v>1042</v>
      </c>
      <c r="K10" s="18">
        <f t="shared" si="0"/>
        <v>1085</v>
      </c>
      <c r="L10" s="18">
        <f t="shared" si="0"/>
        <v>1106</v>
      </c>
      <c r="M10" s="18">
        <f t="shared" si="0"/>
        <v>1214</v>
      </c>
      <c r="N10" s="18">
        <f t="shared" si="0"/>
        <v>1195</v>
      </c>
      <c r="O10" s="18">
        <f t="shared" si="0"/>
        <v>1158</v>
      </c>
      <c r="P10" s="18">
        <f t="shared" si="0"/>
        <v>540</v>
      </c>
      <c r="Q10" s="18">
        <f t="shared" si="0"/>
        <v>537</v>
      </c>
      <c r="R10" s="18">
        <f t="shared" si="0"/>
        <v>544</v>
      </c>
      <c r="S10" s="18">
        <f t="shared" si="0"/>
        <v>567</v>
      </c>
      <c r="T10" s="18">
        <f t="shared" si="0"/>
        <v>578</v>
      </c>
      <c r="U10" s="18">
        <f t="shared" si="0"/>
        <v>595</v>
      </c>
      <c r="V10" s="18">
        <f t="shared" si="0"/>
        <v>530</v>
      </c>
      <c r="W10" s="18">
        <f t="shared" si="0"/>
        <v>532</v>
      </c>
      <c r="X10" s="18">
        <f t="shared" si="0"/>
        <v>514</v>
      </c>
      <c r="Y10" s="18">
        <f t="shared" si="0"/>
        <v>486</v>
      </c>
      <c r="Z10" s="18">
        <f t="shared" ref="Z10" si="1">Z15+Z111</f>
        <v>479</v>
      </c>
      <c r="AA10" s="18">
        <f t="shared" ref="AA10:AB10" si="2">AA15+AA111</f>
        <v>502</v>
      </c>
      <c r="AB10" s="18">
        <f t="shared" si="2"/>
        <v>534</v>
      </c>
      <c r="AC10" s="18">
        <f t="shared" ref="AC10:AD10" si="3">AC15+AC111</f>
        <v>508</v>
      </c>
      <c r="AD10" s="18">
        <f t="shared" si="3"/>
        <v>486</v>
      </c>
      <c r="AE10" s="19"/>
      <c r="AF10" s="1"/>
      <c r="AG10" s="1"/>
      <c r="AH10" s="1"/>
      <c r="AI10" s="1"/>
      <c r="AJ10" s="1"/>
    </row>
    <row r="11" spans="1:36" ht="13.5" customHeight="1" x14ac:dyDescent="0.2">
      <c r="A11" s="3"/>
      <c r="B11" s="9"/>
      <c r="C11" s="9"/>
      <c r="D11" s="9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6"/>
    </row>
    <row r="12" spans="1:36" ht="13.5" customHeight="1" x14ac:dyDescent="0.2">
      <c r="A12" s="3"/>
      <c r="B12" s="66" t="s">
        <v>25</v>
      </c>
      <c r="C12" s="69"/>
      <c r="D12" s="69"/>
      <c r="E12" s="70"/>
      <c r="F12" s="70"/>
      <c r="G12" s="70"/>
      <c r="H12" s="70"/>
      <c r="I12" s="70"/>
      <c r="J12" s="70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6"/>
    </row>
    <row r="13" spans="1:36" ht="13.5" customHeight="1" x14ac:dyDescent="0.2">
      <c r="A13" s="3"/>
      <c r="B13" s="9"/>
      <c r="C13" s="9"/>
      <c r="D13" s="9" t="s">
        <v>86</v>
      </c>
      <c r="E13" s="10">
        <v>772</v>
      </c>
      <c r="F13" s="10">
        <v>728</v>
      </c>
      <c r="G13" s="10">
        <v>743</v>
      </c>
      <c r="H13" s="10">
        <v>778</v>
      </c>
      <c r="I13" s="10">
        <v>853</v>
      </c>
      <c r="J13" s="10">
        <v>879</v>
      </c>
      <c r="K13" s="31">
        <v>917</v>
      </c>
      <c r="L13" s="31">
        <v>939</v>
      </c>
      <c r="M13" s="31">
        <v>1043</v>
      </c>
      <c r="N13" s="31">
        <v>1062</v>
      </c>
      <c r="O13" s="31">
        <v>993</v>
      </c>
      <c r="P13" s="10">
        <v>489</v>
      </c>
      <c r="Q13" s="10">
        <v>492</v>
      </c>
      <c r="R13" s="10">
        <v>498</v>
      </c>
      <c r="S13" s="10">
        <v>516</v>
      </c>
      <c r="T13" s="10">
        <v>525</v>
      </c>
      <c r="U13" s="10">
        <v>551</v>
      </c>
      <c r="V13" s="10">
        <v>498</v>
      </c>
      <c r="W13" s="10">
        <v>500</v>
      </c>
      <c r="X13" s="21">
        <f t="shared" ref="X13:Z14" si="4">X18+X75</f>
        <v>485</v>
      </c>
      <c r="Y13" s="21">
        <f t="shared" si="4"/>
        <v>452</v>
      </c>
      <c r="Z13" s="21">
        <f t="shared" si="4"/>
        <v>452</v>
      </c>
      <c r="AA13" s="21">
        <f t="shared" ref="AA13:AB13" si="5">AA18+AA75</f>
        <v>474</v>
      </c>
      <c r="AB13" s="21">
        <f t="shared" si="5"/>
        <v>503</v>
      </c>
      <c r="AC13" s="21">
        <f t="shared" ref="AC13:AD13" si="6">AC18+AC75</f>
        <v>474</v>
      </c>
      <c r="AD13" s="21">
        <f t="shared" si="6"/>
        <v>457</v>
      </c>
      <c r="AE13" s="22"/>
    </row>
    <row r="14" spans="1:36" ht="13.5" customHeight="1" x14ac:dyDescent="0.2">
      <c r="A14" s="3"/>
      <c r="B14" s="9"/>
      <c r="C14" s="9"/>
      <c r="D14" s="9" t="s">
        <v>87</v>
      </c>
      <c r="E14" s="5">
        <v>184</v>
      </c>
      <c r="F14" s="5">
        <v>173</v>
      </c>
      <c r="G14" s="5">
        <v>184</v>
      </c>
      <c r="H14" s="5">
        <v>210</v>
      </c>
      <c r="I14" s="5">
        <v>169</v>
      </c>
      <c r="J14" s="5">
        <v>152</v>
      </c>
      <c r="K14" s="14">
        <v>157</v>
      </c>
      <c r="L14" s="14">
        <v>161</v>
      </c>
      <c r="M14" s="14">
        <v>161</v>
      </c>
      <c r="N14" s="14">
        <v>128</v>
      </c>
      <c r="O14" s="14">
        <v>158</v>
      </c>
      <c r="P14" s="5">
        <v>45</v>
      </c>
      <c r="Q14" s="5">
        <v>41</v>
      </c>
      <c r="R14" s="5">
        <v>44</v>
      </c>
      <c r="S14" s="5">
        <v>50</v>
      </c>
      <c r="T14" s="5">
        <v>52</v>
      </c>
      <c r="U14" s="5">
        <v>42</v>
      </c>
      <c r="V14" s="5">
        <v>29</v>
      </c>
      <c r="W14" s="5">
        <v>27</v>
      </c>
      <c r="X14" s="23">
        <f t="shared" si="4"/>
        <v>24</v>
      </c>
      <c r="Y14" s="23">
        <f t="shared" si="4"/>
        <v>27</v>
      </c>
      <c r="Z14" s="23">
        <f t="shared" si="4"/>
        <v>19</v>
      </c>
      <c r="AA14" s="23">
        <f t="shared" ref="AA14:AB14" si="7">AA19+AA76</f>
        <v>20</v>
      </c>
      <c r="AB14" s="23">
        <f t="shared" si="7"/>
        <v>29</v>
      </c>
      <c r="AC14" s="23">
        <f t="shared" ref="AC14:AD14" si="8">AC19+AC76</f>
        <v>30</v>
      </c>
      <c r="AD14" s="23">
        <f t="shared" si="8"/>
        <v>26</v>
      </c>
      <c r="AE14" s="22"/>
    </row>
    <row r="15" spans="1:36" ht="13.5" customHeight="1" x14ac:dyDescent="0.2">
      <c r="A15" s="3"/>
      <c r="B15" s="9"/>
      <c r="C15" s="9"/>
      <c r="D15" s="24"/>
      <c r="E15" s="10">
        <f t="shared" ref="E15:Y15" si="9">SUM(E13:E14)</f>
        <v>956</v>
      </c>
      <c r="F15" s="10">
        <f t="shared" si="9"/>
        <v>901</v>
      </c>
      <c r="G15" s="10">
        <f t="shared" si="9"/>
        <v>927</v>
      </c>
      <c r="H15" s="10">
        <f t="shared" si="9"/>
        <v>988</v>
      </c>
      <c r="I15" s="10">
        <f t="shared" si="9"/>
        <v>1022</v>
      </c>
      <c r="J15" s="10">
        <f t="shared" si="9"/>
        <v>1031</v>
      </c>
      <c r="K15" s="31">
        <f t="shared" si="9"/>
        <v>1074</v>
      </c>
      <c r="L15" s="31">
        <f t="shared" si="9"/>
        <v>1100</v>
      </c>
      <c r="M15" s="31">
        <f t="shared" si="9"/>
        <v>1204</v>
      </c>
      <c r="N15" s="31">
        <f t="shared" si="9"/>
        <v>1190</v>
      </c>
      <c r="O15" s="31">
        <f t="shared" si="9"/>
        <v>1151</v>
      </c>
      <c r="P15" s="10">
        <f t="shared" si="9"/>
        <v>534</v>
      </c>
      <c r="Q15" s="10">
        <f t="shared" si="9"/>
        <v>533</v>
      </c>
      <c r="R15" s="10">
        <f t="shared" si="9"/>
        <v>542</v>
      </c>
      <c r="S15" s="10">
        <f t="shared" si="9"/>
        <v>566</v>
      </c>
      <c r="T15" s="10">
        <f t="shared" si="9"/>
        <v>577</v>
      </c>
      <c r="U15" s="10">
        <f t="shared" si="9"/>
        <v>593</v>
      </c>
      <c r="V15" s="10">
        <f t="shared" si="9"/>
        <v>527</v>
      </c>
      <c r="W15" s="10">
        <f t="shared" si="9"/>
        <v>527</v>
      </c>
      <c r="X15" s="21">
        <f t="shared" si="9"/>
        <v>509</v>
      </c>
      <c r="Y15" s="21">
        <f t="shared" si="9"/>
        <v>479</v>
      </c>
      <c r="Z15" s="21">
        <f t="shared" ref="Z15" si="10">SUM(Z13:Z14)</f>
        <v>471</v>
      </c>
      <c r="AA15" s="21">
        <f t="shared" ref="AA15:AB15" si="11">SUM(AA13:AA14)</f>
        <v>494</v>
      </c>
      <c r="AB15" s="21">
        <f t="shared" si="11"/>
        <v>532</v>
      </c>
      <c r="AC15" s="21">
        <f t="shared" ref="AC15:AD15" si="12">SUM(AC13:AC14)</f>
        <v>504</v>
      </c>
      <c r="AD15" s="21">
        <f t="shared" si="12"/>
        <v>483</v>
      </c>
      <c r="AE15" s="22"/>
    </row>
    <row r="16" spans="1:36" ht="13.5" customHeight="1" x14ac:dyDescent="0.2">
      <c r="A16" s="3"/>
      <c r="B16" s="9"/>
      <c r="C16" s="9"/>
      <c r="D16" s="24"/>
      <c r="E16" s="10"/>
      <c r="F16" s="10"/>
      <c r="G16" s="10"/>
      <c r="H16" s="10"/>
      <c r="I16" s="10"/>
      <c r="J16" s="10"/>
      <c r="K16" s="31"/>
      <c r="L16" s="31"/>
      <c r="M16" s="31"/>
      <c r="N16" s="31"/>
      <c r="O16" s="31"/>
      <c r="P16" s="10"/>
      <c r="Q16" s="10"/>
      <c r="R16" s="10"/>
      <c r="S16" s="10"/>
      <c r="T16" s="10"/>
      <c r="U16" s="10"/>
      <c r="V16" s="10"/>
      <c r="W16" s="10"/>
      <c r="X16" s="21"/>
      <c r="Y16" s="21"/>
      <c r="Z16" s="21"/>
      <c r="AA16" s="21"/>
      <c r="AB16" s="21"/>
      <c r="AC16" s="21"/>
      <c r="AD16" s="21"/>
      <c r="AE16" s="22"/>
    </row>
    <row r="17" spans="1:31" ht="13.5" customHeight="1" x14ac:dyDescent="0.2">
      <c r="A17" s="3"/>
      <c r="B17" s="66" t="s">
        <v>26</v>
      </c>
      <c r="C17" s="71"/>
      <c r="D17" s="72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6"/>
    </row>
    <row r="18" spans="1:31" ht="13.5" customHeight="1" x14ac:dyDescent="0.2">
      <c r="A18" s="3"/>
      <c r="B18" s="9"/>
      <c r="C18" s="9"/>
      <c r="D18" s="9" t="s">
        <v>86</v>
      </c>
      <c r="E18" s="25"/>
      <c r="F18" s="25"/>
      <c r="G18" s="25"/>
      <c r="H18" s="25"/>
      <c r="I18" s="25"/>
      <c r="J18" s="25"/>
      <c r="K18" s="31"/>
      <c r="L18" s="31"/>
      <c r="M18" s="31"/>
      <c r="N18" s="31"/>
      <c r="O18" s="31"/>
      <c r="P18" s="10"/>
      <c r="Q18" s="10"/>
      <c r="R18" s="10"/>
      <c r="S18" s="10"/>
      <c r="T18" s="10"/>
      <c r="U18" s="10"/>
      <c r="V18" s="10"/>
      <c r="W18" s="10"/>
      <c r="X18" s="10">
        <f t="shared" ref="X18:AC18" si="13">X25</f>
        <v>13</v>
      </c>
      <c r="Y18" s="10">
        <f t="shared" si="13"/>
        <v>0</v>
      </c>
      <c r="Z18" s="10">
        <f t="shared" si="13"/>
        <v>0</v>
      </c>
      <c r="AA18" s="10">
        <f t="shared" si="13"/>
        <v>0</v>
      </c>
      <c r="AB18" s="10">
        <f t="shared" si="13"/>
        <v>0</v>
      </c>
      <c r="AC18" s="10">
        <f t="shared" si="13"/>
        <v>0</v>
      </c>
      <c r="AD18" s="10">
        <f t="shared" ref="AD18" si="14">AD25</f>
        <v>0</v>
      </c>
      <c r="AE18" s="6"/>
    </row>
    <row r="19" spans="1:31" ht="13.5" customHeight="1" x14ac:dyDescent="0.2">
      <c r="A19" s="3"/>
      <c r="B19" s="9"/>
      <c r="C19" s="9"/>
      <c r="D19" s="9" t="s">
        <v>88</v>
      </c>
      <c r="E19" s="25"/>
      <c r="F19" s="25"/>
      <c r="G19" s="25"/>
      <c r="H19" s="25"/>
      <c r="I19" s="25"/>
      <c r="J19" s="25"/>
      <c r="K19" s="31"/>
      <c r="L19" s="31"/>
      <c r="M19" s="31"/>
      <c r="N19" s="31"/>
      <c r="O19" s="31"/>
      <c r="P19" s="10"/>
      <c r="Q19" s="10"/>
      <c r="R19" s="10"/>
      <c r="S19" s="10"/>
      <c r="T19" s="10"/>
      <c r="U19" s="10"/>
      <c r="V19" s="10"/>
      <c r="W19" s="10"/>
      <c r="X19" s="5">
        <f t="shared" ref="X19:AC19" si="15">X69</f>
        <v>0</v>
      </c>
      <c r="Y19" s="5">
        <f t="shared" si="15"/>
        <v>0</v>
      </c>
      <c r="Z19" s="5">
        <f t="shared" si="15"/>
        <v>0</v>
      </c>
      <c r="AA19" s="5">
        <f t="shared" si="15"/>
        <v>0</v>
      </c>
      <c r="AB19" s="5">
        <f t="shared" si="15"/>
        <v>0</v>
      </c>
      <c r="AC19" s="5">
        <f t="shared" si="15"/>
        <v>0</v>
      </c>
      <c r="AD19" s="5">
        <f t="shared" ref="AD19" si="16">AD69</f>
        <v>0</v>
      </c>
      <c r="AE19" s="6"/>
    </row>
    <row r="20" spans="1:31" ht="13.5" customHeight="1" x14ac:dyDescent="0.2">
      <c r="A20" s="3"/>
      <c r="B20" s="9"/>
      <c r="C20" s="9"/>
      <c r="D20" s="24"/>
      <c r="E20" s="25"/>
      <c r="F20" s="25"/>
      <c r="G20" s="25"/>
      <c r="H20" s="25"/>
      <c r="I20" s="25"/>
      <c r="J20" s="25"/>
      <c r="K20" s="31"/>
      <c r="L20" s="31"/>
      <c r="M20" s="31"/>
      <c r="N20" s="31"/>
      <c r="O20" s="31"/>
      <c r="P20" s="10"/>
      <c r="Q20" s="10"/>
      <c r="R20" s="10"/>
      <c r="S20" s="10"/>
      <c r="T20" s="10"/>
      <c r="U20" s="10"/>
      <c r="V20" s="10"/>
      <c r="W20" s="10"/>
      <c r="X20" s="10">
        <f t="shared" ref="X20:AC20" si="17">SUM(X18:X19)</f>
        <v>13</v>
      </c>
      <c r="Y20" s="10">
        <f t="shared" si="17"/>
        <v>0</v>
      </c>
      <c r="Z20" s="10">
        <f t="shared" si="17"/>
        <v>0</v>
      </c>
      <c r="AA20" s="10">
        <f t="shared" si="17"/>
        <v>0</v>
      </c>
      <c r="AB20" s="10">
        <f t="shared" si="17"/>
        <v>0</v>
      </c>
      <c r="AC20" s="10">
        <f t="shared" si="17"/>
        <v>0</v>
      </c>
      <c r="AD20" s="10">
        <f t="shared" ref="AD20" si="18">SUM(AD18:AD19)</f>
        <v>0</v>
      </c>
      <c r="AE20" s="6"/>
    </row>
    <row r="21" spans="1:31" ht="13.5" customHeight="1" x14ac:dyDescent="0.2">
      <c r="A21" s="3"/>
      <c r="B21" s="9"/>
      <c r="C21" s="8" t="s">
        <v>27</v>
      </c>
      <c r="D21" s="8"/>
      <c r="E21" s="25"/>
      <c r="F21" s="25"/>
      <c r="G21" s="25"/>
      <c r="H21" s="25"/>
      <c r="I21" s="25"/>
      <c r="J21" s="25"/>
      <c r="K21" s="31"/>
      <c r="L21" s="31"/>
      <c r="M21" s="31"/>
      <c r="N21" s="31"/>
      <c r="O21" s="31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6"/>
    </row>
    <row r="22" spans="1:31" ht="13.5" customHeight="1" x14ac:dyDescent="0.2">
      <c r="A22" s="3"/>
      <c r="B22" s="9"/>
      <c r="D22" s="1" t="s">
        <v>28</v>
      </c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>
        <v>0</v>
      </c>
      <c r="AD22" s="27">
        <v>0</v>
      </c>
      <c r="AE22" s="22"/>
    </row>
    <row r="23" spans="1:31" ht="13.5" customHeight="1" x14ac:dyDescent="0.2">
      <c r="A23" s="3"/>
      <c r="B23" s="9"/>
      <c r="D23" s="1" t="s">
        <v>29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2"/>
    </row>
    <row r="24" spans="1:31" ht="13.5" customHeight="1" x14ac:dyDescent="0.2">
      <c r="A24" s="3"/>
      <c r="B24" s="9"/>
      <c r="D24" s="1" t="s">
        <v>30</v>
      </c>
      <c r="X24" s="23">
        <v>13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2"/>
    </row>
    <row r="25" spans="1:31" ht="13.5" customHeight="1" x14ac:dyDescent="0.2">
      <c r="A25" s="3"/>
      <c r="B25" s="9"/>
      <c r="X25" s="27">
        <f t="shared" ref="X25:AC25" si="19">SUM(X22:X24)</f>
        <v>13</v>
      </c>
      <c r="Y25" s="27">
        <f t="shared" si="19"/>
        <v>0</v>
      </c>
      <c r="Z25" s="27">
        <f t="shared" si="19"/>
        <v>0</v>
      </c>
      <c r="AA25" s="27">
        <f t="shared" si="19"/>
        <v>0</v>
      </c>
      <c r="AB25" s="27">
        <f t="shared" si="19"/>
        <v>0</v>
      </c>
      <c r="AC25" s="27">
        <f t="shared" si="19"/>
        <v>0</v>
      </c>
      <c r="AD25" s="27">
        <f t="shared" ref="AD25" si="20">SUM(AD22:AD24)</f>
        <v>0</v>
      </c>
      <c r="AE25" s="22"/>
    </row>
    <row r="26" spans="1:31" ht="13.5" customHeight="1" x14ac:dyDescent="0.2">
      <c r="A26" s="3"/>
      <c r="B26" s="9"/>
      <c r="C26" s="8" t="s">
        <v>31</v>
      </c>
      <c r="E26" s="10"/>
      <c r="F26" s="10"/>
      <c r="G26" s="10"/>
      <c r="H26" s="10"/>
      <c r="I26" s="10"/>
      <c r="J26" s="10"/>
      <c r="K26" s="31"/>
      <c r="L26" s="31"/>
      <c r="M26" s="31"/>
      <c r="N26" s="31"/>
      <c r="O26" s="31"/>
      <c r="P26" s="10"/>
      <c r="Q26" s="10"/>
      <c r="R26" s="10"/>
      <c r="S26" s="10"/>
      <c r="T26" s="10"/>
      <c r="U26" s="10"/>
      <c r="V26" s="10"/>
      <c r="W26" s="10"/>
      <c r="X26" s="21"/>
      <c r="Y26" s="21"/>
      <c r="Z26" s="21"/>
      <c r="AA26" s="21"/>
      <c r="AB26" s="21"/>
      <c r="AC26" s="21"/>
      <c r="AD26" s="21"/>
      <c r="AE26" s="22"/>
    </row>
    <row r="27" spans="1:31" ht="13.5" customHeight="1" x14ac:dyDescent="0.2">
      <c r="A27" s="3"/>
      <c r="B27" s="9"/>
      <c r="C27" s="9"/>
      <c r="D27" s="9" t="s">
        <v>32</v>
      </c>
      <c r="E27" s="25"/>
      <c r="F27" s="25"/>
      <c r="G27" s="25"/>
      <c r="H27" s="25"/>
      <c r="I27" s="25"/>
      <c r="J27" s="25"/>
      <c r="K27" s="31"/>
      <c r="L27" s="31"/>
      <c r="M27" s="31"/>
      <c r="N27" s="31"/>
      <c r="O27" s="31"/>
      <c r="P27" s="10"/>
      <c r="Q27" s="10"/>
      <c r="R27" s="10"/>
      <c r="S27" s="10"/>
      <c r="T27" s="10"/>
      <c r="U27" s="10"/>
      <c r="V27" s="10"/>
      <c r="W27" s="10"/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2"/>
    </row>
    <row r="28" spans="1:31" ht="13.5" customHeight="1" x14ac:dyDescent="0.2">
      <c r="A28" s="3"/>
      <c r="B28" s="9"/>
      <c r="C28" s="9"/>
      <c r="D28" s="9" t="s">
        <v>33</v>
      </c>
      <c r="E28" s="25"/>
      <c r="F28" s="25"/>
      <c r="G28" s="25"/>
      <c r="H28" s="25"/>
      <c r="I28" s="25"/>
      <c r="J28" s="25"/>
      <c r="K28" s="31"/>
      <c r="L28" s="31"/>
      <c r="M28" s="31"/>
      <c r="N28" s="31"/>
      <c r="O28" s="31"/>
      <c r="P28" s="10"/>
      <c r="Q28" s="10"/>
      <c r="R28" s="10"/>
      <c r="S28" s="10"/>
      <c r="T28" s="10"/>
      <c r="U28" s="10"/>
      <c r="V28" s="10"/>
      <c r="W28" s="10"/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2"/>
    </row>
    <row r="29" spans="1:31" ht="13.5" customHeight="1" x14ac:dyDescent="0.2">
      <c r="A29" s="3"/>
      <c r="B29" s="9"/>
      <c r="C29" s="9"/>
      <c r="D29" s="9" t="s">
        <v>34</v>
      </c>
      <c r="E29" s="25"/>
      <c r="F29" s="25"/>
      <c r="G29" s="25"/>
      <c r="H29" s="25"/>
      <c r="I29" s="25"/>
      <c r="J29" s="25"/>
      <c r="K29" s="31"/>
      <c r="L29" s="31"/>
      <c r="M29" s="31"/>
      <c r="N29" s="31"/>
      <c r="O29" s="31"/>
      <c r="P29" s="10"/>
      <c r="Q29" s="10"/>
      <c r="R29" s="10"/>
      <c r="S29" s="10"/>
      <c r="T29" s="10"/>
      <c r="U29" s="10"/>
      <c r="V29" s="10"/>
      <c r="W29" s="10"/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2"/>
    </row>
    <row r="30" spans="1:31" ht="13.5" customHeight="1" x14ac:dyDescent="0.2">
      <c r="A30" s="3"/>
      <c r="B30" s="9"/>
      <c r="C30" s="9"/>
      <c r="D30" s="9" t="s">
        <v>35</v>
      </c>
      <c r="E30" s="25"/>
      <c r="F30" s="25"/>
      <c r="G30" s="25"/>
      <c r="H30" s="25"/>
      <c r="I30" s="25"/>
      <c r="J30" s="25"/>
      <c r="K30" s="31"/>
      <c r="L30" s="31"/>
      <c r="M30" s="31"/>
      <c r="N30" s="31"/>
      <c r="O30" s="31"/>
      <c r="P30" s="10"/>
      <c r="Q30" s="10"/>
      <c r="R30" s="10"/>
      <c r="S30" s="10"/>
      <c r="T30" s="10"/>
      <c r="U30" s="10"/>
      <c r="V30" s="10"/>
      <c r="W30" s="10"/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  <c r="AE30" s="22"/>
    </row>
    <row r="31" spans="1:31" ht="13.5" customHeight="1" x14ac:dyDescent="0.2">
      <c r="A31" s="3"/>
      <c r="B31" s="9"/>
      <c r="C31" s="9"/>
      <c r="D31" s="9" t="s">
        <v>36</v>
      </c>
      <c r="E31" s="25"/>
      <c r="F31" s="25"/>
      <c r="G31" s="25"/>
      <c r="H31" s="25"/>
      <c r="I31" s="25"/>
      <c r="J31" s="25"/>
      <c r="K31" s="31"/>
      <c r="L31" s="31"/>
      <c r="M31" s="31"/>
      <c r="N31" s="31"/>
      <c r="O31" s="31"/>
      <c r="P31" s="10"/>
      <c r="Q31" s="10"/>
      <c r="R31" s="10"/>
      <c r="S31" s="10"/>
      <c r="T31" s="10"/>
      <c r="U31" s="10"/>
      <c r="V31" s="10"/>
      <c r="W31" s="10"/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  <c r="AE31" s="22"/>
    </row>
    <row r="32" spans="1:31" ht="13.5" customHeight="1" x14ac:dyDescent="0.2">
      <c r="A32" s="3"/>
      <c r="B32" s="9"/>
      <c r="C32" s="9"/>
      <c r="D32" s="9" t="s">
        <v>37</v>
      </c>
      <c r="E32" s="25"/>
      <c r="F32" s="25"/>
      <c r="G32" s="25"/>
      <c r="H32" s="25"/>
      <c r="I32" s="25"/>
      <c r="J32" s="25"/>
      <c r="K32" s="31"/>
      <c r="L32" s="31"/>
      <c r="M32" s="31"/>
      <c r="N32" s="31"/>
      <c r="O32" s="31"/>
      <c r="P32" s="10"/>
      <c r="Q32" s="10"/>
      <c r="R32" s="10"/>
      <c r="S32" s="10"/>
      <c r="T32" s="10"/>
      <c r="U32" s="10"/>
      <c r="V32" s="10"/>
      <c r="W32" s="10"/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v>0</v>
      </c>
      <c r="AD32" s="29">
        <v>0</v>
      </c>
      <c r="AE32" s="22"/>
    </row>
    <row r="33" spans="1:31" ht="13.5" customHeight="1" x14ac:dyDescent="0.2">
      <c r="A33" s="3"/>
      <c r="B33" s="9"/>
      <c r="C33" s="9"/>
      <c r="D33" s="24"/>
      <c r="E33" s="25"/>
      <c r="F33" s="25"/>
      <c r="G33" s="25"/>
      <c r="H33" s="25"/>
      <c r="I33" s="25"/>
      <c r="J33" s="25"/>
      <c r="K33" s="31"/>
      <c r="L33" s="31"/>
      <c r="M33" s="31"/>
      <c r="N33" s="31"/>
      <c r="O33" s="31"/>
      <c r="P33" s="10"/>
      <c r="Q33" s="10"/>
      <c r="R33" s="10"/>
      <c r="S33" s="10"/>
      <c r="T33" s="10"/>
      <c r="U33" s="10"/>
      <c r="V33" s="10"/>
      <c r="W33" s="10"/>
      <c r="X33" s="28">
        <f t="shared" ref="X33:AC33" si="21">SUM(X27:X32)</f>
        <v>0</v>
      </c>
      <c r="Y33" s="28">
        <f t="shared" si="21"/>
        <v>0</v>
      </c>
      <c r="Z33" s="28">
        <f t="shared" si="21"/>
        <v>0</v>
      </c>
      <c r="AA33" s="28">
        <f t="shared" si="21"/>
        <v>0</v>
      </c>
      <c r="AB33" s="28">
        <f t="shared" si="21"/>
        <v>0</v>
      </c>
      <c r="AC33" s="28">
        <f t="shared" si="21"/>
        <v>0</v>
      </c>
      <c r="AD33" s="28">
        <f t="shared" ref="AD33" si="22">SUM(AD27:AD32)</f>
        <v>0</v>
      </c>
      <c r="AE33" s="22"/>
    </row>
    <row r="34" spans="1:31" ht="13.5" customHeight="1" x14ac:dyDescent="0.2">
      <c r="A34" s="3"/>
      <c r="B34" s="9"/>
      <c r="C34" s="8" t="s">
        <v>38</v>
      </c>
      <c r="D34" s="9"/>
      <c r="E34" s="25"/>
      <c r="F34" s="25"/>
      <c r="G34" s="25"/>
      <c r="H34" s="25"/>
      <c r="I34" s="25"/>
      <c r="J34" s="25"/>
      <c r="K34" s="31"/>
      <c r="L34" s="31"/>
      <c r="M34" s="31"/>
      <c r="N34" s="31"/>
      <c r="O34" s="31"/>
      <c r="P34" s="10"/>
      <c r="Q34" s="10"/>
      <c r="R34" s="10"/>
      <c r="S34" s="10"/>
      <c r="T34" s="10"/>
      <c r="U34" s="10"/>
      <c r="V34" s="10"/>
      <c r="W34" s="10"/>
      <c r="X34" s="21"/>
      <c r="Y34" s="21"/>
      <c r="Z34" s="21"/>
      <c r="AA34" s="21"/>
      <c r="AB34" s="21"/>
      <c r="AC34" s="21"/>
      <c r="AD34" s="21"/>
      <c r="AE34" s="22"/>
    </row>
    <row r="35" spans="1:31" ht="13.5" customHeight="1" x14ac:dyDescent="0.2">
      <c r="A35" s="3"/>
      <c r="B35" s="9"/>
      <c r="C35" s="9"/>
      <c r="D35" s="9" t="s">
        <v>32</v>
      </c>
      <c r="E35" s="25"/>
      <c r="F35" s="25"/>
      <c r="G35" s="25"/>
      <c r="H35" s="25"/>
      <c r="I35" s="25"/>
      <c r="J35" s="25"/>
      <c r="K35" s="31"/>
      <c r="L35" s="31"/>
      <c r="M35" s="31"/>
      <c r="N35" s="31"/>
      <c r="O35" s="31"/>
      <c r="P35" s="10"/>
      <c r="Q35" s="10"/>
      <c r="R35" s="10"/>
      <c r="S35" s="10"/>
      <c r="T35" s="10"/>
      <c r="U35" s="10"/>
      <c r="V35" s="10"/>
      <c r="W35" s="10"/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0</v>
      </c>
      <c r="AE35" s="22"/>
    </row>
    <row r="36" spans="1:31" ht="13.5" customHeight="1" x14ac:dyDescent="0.2">
      <c r="A36" s="3"/>
      <c r="B36" s="9"/>
      <c r="C36" s="9"/>
      <c r="D36" s="9" t="s">
        <v>33</v>
      </c>
      <c r="E36" s="25"/>
      <c r="F36" s="25"/>
      <c r="G36" s="25"/>
      <c r="H36" s="25"/>
      <c r="I36" s="25"/>
      <c r="J36" s="25"/>
      <c r="K36" s="31"/>
      <c r="L36" s="31"/>
      <c r="M36" s="31"/>
      <c r="N36" s="31"/>
      <c r="O36" s="31"/>
      <c r="P36" s="10"/>
      <c r="Q36" s="10"/>
      <c r="R36" s="10"/>
      <c r="S36" s="10"/>
      <c r="T36" s="10"/>
      <c r="U36" s="10"/>
      <c r="V36" s="10"/>
      <c r="W36" s="10"/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8">
        <v>0</v>
      </c>
      <c r="AE36" s="22"/>
    </row>
    <row r="37" spans="1:31" ht="13.5" customHeight="1" x14ac:dyDescent="0.2">
      <c r="A37" s="3"/>
      <c r="B37" s="9"/>
      <c r="C37" s="9"/>
      <c r="D37" s="9" t="s">
        <v>34</v>
      </c>
      <c r="E37" s="25"/>
      <c r="F37" s="25"/>
      <c r="G37" s="25"/>
      <c r="H37" s="25"/>
      <c r="I37" s="25"/>
      <c r="J37" s="25"/>
      <c r="K37" s="31"/>
      <c r="L37" s="31"/>
      <c r="M37" s="31"/>
      <c r="N37" s="31"/>
      <c r="O37" s="31"/>
      <c r="P37" s="10"/>
      <c r="Q37" s="10"/>
      <c r="R37" s="10"/>
      <c r="S37" s="10"/>
      <c r="T37" s="10"/>
      <c r="U37" s="10"/>
      <c r="V37" s="10"/>
      <c r="W37" s="10"/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2"/>
    </row>
    <row r="38" spans="1:31" ht="13.5" customHeight="1" x14ac:dyDescent="0.2">
      <c r="A38" s="3"/>
      <c r="B38" s="9"/>
      <c r="C38" s="9"/>
      <c r="D38" s="9" t="s">
        <v>35</v>
      </c>
      <c r="E38" s="25"/>
      <c r="F38" s="25"/>
      <c r="G38" s="25"/>
      <c r="H38" s="25"/>
      <c r="I38" s="25"/>
      <c r="J38" s="25"/>
      <c r="K38" s="31"/>
      <c r="L38" s="31"/>
      <c r="M38" s="31"/>
      <c r="N38" s="31"/>
      <c r="O38" s="31"/>
      <c r="P38" s="10"/>
      <c r="Q38" s="10"/>
      <c r="R38" s="10"/>
      <c r="S38" s="10"/>
      <c r="T38" s="10"/>
      <c r="U38" s="10"/>
      <c r="V38" s="10"/>
      <c r="W38" s="10"/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0</v>
      </c>
      <c r="AE38" s="22"/>
    </row>
    <row r="39" spans="1:31" ht="13.5" customHeight="1" x14ac:dyDescent="0.2">
      <c r="A39" s="3"/>
      <c r="B39" s="9"/>
      <c r="C39" s="9"/>
      <c r="D39" s="9" t="s">
        <v>36</v>
      </c>
      <c r="E39" s="25"/>
      <c r="F39" s="25"/>
      <c r="G39" s="25"/>
      <c r="H39" s="25"/>
      <c r="I39" s="25"/>
      <c r="J39" s="25"/>
      <c r="K39" s="31"/>
      <c r="L39" s="31"/>
      <c r="M39" s="31"/>
      <c r="N39" s="31"/>
      <c r="O39" s="31"/>
      <c r="P39" s="10"/>
      <c r="Q39" s="10"/>
      <c r="R39" s="10"/>
      <c r="S39" s="10"/>
      <c r="T39" s="10"/>
      <c r="U39" s="10"/>
      <c r="V39" s="10"/>
      <c r="W39" s="10"/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0</v>
      </c>
      <c r="AE39" s="22"/>
    </row>
    <row r="40" spans="1:31" ht="13.5" customHeight="1" x14ac:dyDescent="0.2">
      <c r="A40" s="3"/>
      <c r="B40" s="9"/>
      <c r="C40" s="9"/>
      <c r="D40" s="9" t="s">
        <v>39</v>
      </c>
      <c r="E40" s="25"/>
      <c r="F40" s="25"/>
      <c r="G40" s="25"/>
      <c r="H40" s="25"/>
      <c r="I40" s="25"/>
      <c r="J40" s="25"/>
      <c r="K40" s="31"/>
      <c r="L40" s="31"/>
      <c r="M40" s="31"/>
      <c r="N40" s="31"/>
      <c r="O40" s="31"/>
      <c r="P40" s="10"/>
      <c r="Q40" s="10"/>
      <c r="R40" s="10"/>
      <c r="S40" s="10"/>
      <c r="T40" s="10"/>
      <c r="U40" s="10"/>
      <c r="V40" s="10"/>
      <c r="W40" s="10"/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2"/>
    </row>
    <row r="41" spans="1:31" ht="13.5" customHeight="1" x14ac:dyDescent="0.2">
      <c r="A41" s="3"/>
      <c r="B41" s="9"/>
      <c r="C41" s="9"/>
      <c r="D41" s="24"/>
      <c r="E41" s="25"/>
      <c r="F41" s="25"/>
      <c r="G41" s="25"/>
      <c r="H41" s="25"/>
      <c r="I41" s="25"/>
      <c r="J41" s="25"/>
      <c r="K41" s="31"/>
      <c r="L41" s="31"/>
      <c r="M41" s="31"/>
      <c r="N41" s="31"/>
      <c r="O41" s="31"/>
      <c r="P41" s="10"/>
      <c r="Q41" s="10"/>
      <c r="R41" s="10"/>
      <c r="S41" s="10"/>
      <c r="T41" s="10"/>
      <c r="U41" s="10"/>
      <c r="V41" s="10"/>
      <c r="W41" s="10"/>
      <c r="X41" s="28">
        <f t="shared" ref="X41:AC41" si="23">SUM(X35:X40)</f>
        <v>0</v>
      </c>
      <c r="Y41" s="28">
        <f t="shared" si="23"/>
        <v>0</v>
      </c>
      <c r="Z41" s="28">
        <f t="shared" si="23"/>
        <v>0</v>
      </c>
      <c r="AA41" s="28">
        <f t="shared" si="23"/>
        <v>0</v>
      </c>
      <c r="AB41" s="28">
        <f t="shared" si="23"/>
        <v>0</v>
      </c>
      <c r="AC41" s="28">
        <f t="shared" si="23"/>
        <v>0</v>
      </c>
      <c r="AD41" s="28">
        <f t="shared" ref="AD41" si="24">SUM(AD35:AD40)</f>
        <v>0</v>
      </c>
      <c r="AE41" s="22"/>
    </row>
    <row r="42" spans="1:31" ht="13.5" customHeight="1" x14ac:dyDescent="0.2">
      <c r="A42" s="3"/>
      <c r="B42" s="9"/>
      <c r="C42" s="8" t="s">
        <v>40</v>
      </c>
      <c r="D42" s="9"/>
      <c r="E42" s="25"/>
      <c r="F42" s="25"/>
      <c r="G42" s="25"/>
      <c r="H42" s="25"/>
      <c r="I42" s="25"/>
      <c r="J42" s="25"/>
      <c r="K42" s="31"/>
      <c r="L42" s="31"/>
      <c r="M42" s="31"/>
      <c r="N42" s="31"/>
      <c r="O42" s="31"/>
      <c r="P42" s="10"/>
      <c r="Q42" s="10"/>
      <c r="R42" s="10"/>
      <c r="S42" s="10"/>
      <c r="T42" s="10"/>
      <c r="U42" s="10"/>
      <c r="V42" s="10"/>
      <c r="W42" s="10"/>
      <c r="X42" s="21"/>
      <c r="Y42" s="21"/>
      <c r="Z42" s="21"/>
      <c r="AA42" s="21"/>
      <c r="AB42" s="21"/>
      <c r="AC42" s="21"/>
      <c r="AD42" s="21"/>
      <c r="AE42" s="22"/>
    </row>
    <row r="43" spans="1:31" ht="13.5" customHeight="1" x14ac:dyDescent="0.2">
      <c r="A43" s="3"/>
      <c r="B43" s="9"/>
      <c r="C43" s="9"/>
      <c r="D43" s="9" t="s">
        <v>32</v>
      </c>
      <c r="E43" s="25"/>
      <c r="F43" s="25"/>
      <c r="G43" s="25"/>
      <c r="H43" s="25"/>
      <c r="I43" s="25"/>
      <c r="J43" s="25"/>
      <c r="K43" s="31"/>
      <c r="L43" s="31"/>
      <c r="M43" s="31"/>
      <c r="N43" s="31"/>
      <c r="O43" s="31"/>
      <c r="P43" s="10"/>
      <c r="Q43" s="10"/>
      <c r="R43" s="10"/>
      <c r="S43" s="10"/>
      <c r="T43" s="10"/>
      <c r="U43" s="10"/>
      <c r="V43" s="10"/>
      <c r="W43" s="10"/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0</v>
      </c>
      <c r="AE43" s="22"/>
    </row>
    <row r="44" spans="1:31" ht="13.5" customHeight="1" x14ac:dyDescent="0.2">
      <c r="A44" s="3"/>
      <c r="B44" s="9"/>
      <c r="C44" s="9"/>
      <c r="D44" s="9" t="s">
        <v>33</v>
      </c>
      <c r="E44" s="25"/>
      <c r="F44" s="25"/>
      <c r="G44" s="25"/>
      <c r="H44" s="25"/>
      <c r="I44" s="25"/>
      <c r="J44" s="25"/>
      <c r="K44" s="31"/>
      <c r="L44" s="31"/>
      <c r="M44" s="31"/>
      <c r="N44" s="31"/>
      <c r="O44" s="31"/>
      <c r="P44" s="10"/>
      <c r="Q44" s="10"/>
      <c r="R44" s="10"/>
      <c r="S44" s="10"/>
      <c r="T44" s="10"/>
      <c r="U44" s="10"/>
      <c r="V44" s="10"/>
      <c r="W44" s="10"/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0</v>
      </c>
      <c r="AE44" s="22"/>
    </row>
    <row r="45" spans="1:31" ht="13.5" customHeight="1" x14ac:dyDescent="0.2">
      <c r="A45" s="3"/>
      <c r="B45" s="9"/>
      <c r="C45" s="9"/>
      <c r="D45" s="9" t="s">
        <v>34</v>
      </c>
      <c r="E45" s="25"/>
      <c r="F45" s="25"/>
      <c r="G45" s="25"/>
      <c r="H45" s="25"/>
      <c r="I45" s="25"/>
      <c r="J45" s="25"/>
      <c r="K45" s="31"/>
      <c r="L45" s="31"/>
      <c r="M45" s="31"/>
      <c r="N45" s="31"/>
      <c r="O45" s="31"/>
      <c r="P45" s="10"/>
      <c r="Q45" s="10"/>
      <c r="R45" s="10"/>
      <c r="S45" s="10"/>
      <c r="T45" s="10"/>
      <c r="U45" s="10"/>
      <c r="V45" s="10"/>
      <c r="W45" s="10"/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0</v>
      </c>
      <c r="AE45" s="22"/>
    </row>
    <row r="46" spans="1:31" ht="13.5" customHeight="1" x14ac:dyDescent="0.2">
      <c r="A46" s="3"/>
      <c r="B46" s="9"/>
      <c r="C46" s="9"/>
      <c r="D46" s="9" t="s">
        <v>35</v>
      </c>
      <c r="E46" s="25"/>
      <c r="F46" s="25"/>
      <c r="G46" s="25"/>
      <c r="H46" s="25"/>
      <c r="I46" s="25"/>
      <c r="J46" s="25"/>
      <c r="K46" s="31"/>
      <c r="L46" s="31"/>
      <c r="M46" s="31"/>
      <c r="N46" s="31"/>
      <c r="O46" s="31"/>
      <c r="P46" s="10"/>
      <c r="Q46" s="10"/>
      <c r="R46" s="10"/>
      <c r="S46" s="10"/>
      <c r="T46" s="10"/>
      <c r="U46" s="10"/>
      <c r="V46" s="10"/>
      <c r="W46" s="10"/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  <c r="AE46" s="22"/>
    </row>
    <row r="47" spans="1:31" ht="13.5" customHeight="1" x14ac:dyDescent="0.2">
      <c r="A47" s="3"/>
      <c r="B47" s="9"/>
      <c r="C47" s="9"/>
      <c r="D47" s="9" t="s">
        <v>36</v>
      </c>
      <c r="E47" s="25"/>
      <c r="F47" s="25"/>
      <c r="G47" s="25"/>
      <c r="H47" s="25"/>
      <c r="I47" s="25"/>
      <c r="J47" s="25"/>
      <c r="K47" s="31"/>
      <c r="L47" s="31"/>
      <c r="M47" s="31"/>
      <c r="N47" s="31"/>
      <c r="O47" s="31"/>
      <c r="P47" s="10"/>
      <c r="Q47" s="10"/>
      <c r="R47" s="10"/>
      <c r="S47" s="10"/>
      <c r="T47" s="10"/>
      <c r="U47" s="10"/>
      <c r="V47" s="10"/>
      <c r="W47" s="10"/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2"/>
    </row>
    <row r="48" spans="1:31" ht="13.5" customHeight="1" x14ac:dyDescent="0.2">
      <c r="A48" s="3"/>
      <c r="B48" s="9"/>
      <c r="C48" s="9"/>
      <c r="D48" s="9" t="s">
        <v>39</v>
      </c>
      <c r="E48" s="25"/>
      <c r="F48" s="25"/>
      <c r="G48" s="25"/>
      <c r="H48" s="25"/>
      <c r="I48" s="25"/>
      <c r="J48" s="25"/>
      <c r="K48" s="31"/>
      <c r="L48" s="31"/>
      <c r="M48" s="31"/>
      <c r="N48" s="31"/>
      <c r="O48" s="31"/>
      <c r="P48" s="10"/>
      <c r="Q48" s="10"/>
      <c r="R48" s="10"/>
      <c r="S48" s="10"/>
      <c r="T48" s="10"/>
      <c r="U48" s="10"/>
      <c r="V48" s="10"/>
      <c r="W48" s="10"/>
      <c r="X48" s="29">
        <v>0</v>
      </c>
      <c r="Y48" s="29">
        <v>0</v>
      </c>
      <c r="Z48" s="29">
        <v>0</v>
      </c>
      <c r="AA48" s="29">
        <v>0</v>
      </c>
      <c r="AB48" s="29">
        <v>0</v>
      </c>
      <c r="AC48" s="29">
        <v>0</v>
      </c>
      <c r="AD48" s="29">
        <v>0</v>
      </c>
      <c r="AE48" s="22"/>
    </row>
    <row r="49" spans="1:31" ht="13.5" customHeight="1" x14ac:dyDescent="0.2">
      <c r="A49" s="3"/>
      <c r="B49" s="9"/>
      <c r="C49" s="9"/>
      <c r="D49" s="24"/>
      <c r="E49" s="25"/>
      <c r="F49" s="25"/>
      <c r="G49" s="25"/>
      <c r="H49" s="25"/>
      <c r="I49" s="25"/>
      <c r="J49" s="25"/>
      <c r="K49" s="31"/>
      <c r="L49" s="31"/>
      <c r="M49" s="31"/>
      <c r="N49" s="31"/>
      <c r="O49" s="31"/>
      <c r="P49" s="10"/>
      <c r="Q49" s="10"/>
      <c r="R49" s="10"/>
      <c r="S49" s="10"/>
      <c r="T49" s="10"/>
      <c r="U49" s="10"/>
      <c r="V49" s="10"/>
      <c r="W49" s="10"/>
      <c r="X49" s="28">
        <f t="shared" ref="X49:AC49" si="25">SUM(X43:X48)</f>
        <v>0</v>
      </c>
      <c r="Y49" s="28">
        <f t="shared" si="25"/>
        <v>0</v>
      </c>
      <c r="Z49" s="28">
        <f t="shared" si="25"/>
        <v>0</v>
      </c>
      <c r="AA49" s="28">
        <f t="shared" si="25"/>
        <v>0</v>
      </c>
      <c r="AB49" s="28">
        <f t="shared" si="25"/>
        <v>0</v>
      </c>
      <c r="AC49" s="28">
        <f t="shared" si="25"/>
        <v>0</v>
      </c>
      <c r="AD49" s="28">
        <f t="shared" ref="AD49" si="26">SUM(AD43:AD48)</f>
        <v>0</v>
      </c>
      <c r="AE49" s="22"/>
    </row>
    <row r="50" spans="1:31" ht="13.5" customHeight="1" x14ac:dyDescent="0.2">
      <c r="A50" s="3"/>
      <c r="B50" s="9"/>
      <c r="C50" s="8" t="s">
        <v>41</v>
      </c>
      <c r="D50" s="9"/>
      <c r="E50" s="10"/>
      <c r="F50" s="10"/>
      <c r="G50" s="10"/>
      <c r="H50" s="10"/>
      <c r="I50" s="10"/>
      <c r="J50" s="10"/>
      <c r="K50" s="31"/>
      <c r="L50" s="31"/>
      <c r="M50" s="31"/>
      <c r="N50" s="31"/>
      <c r="O50" s="31"/>
      <c r="P50" s="10"/>
      <c r="Q50" s="10"/>
      <c r="R50" s="10"/>
      <c r="S50" s="10"/>
      <c r="T50" s="10"/>
      <c r="U50" s="10"/>
      <c r="V50" s="10"/>
      <c r="W50" s="10"/>
      <c r="X50" s="21"/>
      <c r="Y50" s="21"/>
      <c r="Z50" s="21"/>
      <c r="AA50" s="21"/>
      <c r="AB50" s="21"/>
      <c r="AC50" s="21"/>
      <c r="AD50" s="21"/>
      <c r="AE50" s="22"/>
    </row>
    <row r="51" spans="1:31" ht="13.5" customHeight="1" x14ac:dyDescent="0.2">
      <c r="A51" s="3"/>
      <c r="B51" s="9"/>
      <c r="C51" s="9"/>
      <c r="D51" s="9" t="s">
        <v>84</v>
      </c>
      <c r="E51" s="25"/>
      <c r="F51" s="25"/>
      <c r="G51" s="25"/>
      <c r="H51" s="25"/>
      <c r="I51" s="25"/>
      <c r="J51" s="25"/>
      <c r="K51" s="31"/>
      <c r="L51" s="31"/>
      <c r="M51" s="31"/>
      <c r="N51" s="31"/>
      <c r="O51" s="31"/>
      <c r="P51" s="10"/>
      <c r="Q51" s="10"/>
      <c r="R51" s="10"/>
      <c r="S51" s="10"/>
      <c r="T51" s="10"/>
      <c r="U51" s="10"/>
      <c r="V51" s="10"/>
      <c r="W51" s="10"/>
      <c r="X51" s="21">
        <v>0</v>
      </c>
      <c r="Y51" s="21">
        <v>0</v>
      </c>
      <c r="Z51" s="21">
        <v>0</v>
      </c>
      <c r="AA51" s="21">
        <v>0</v>
      </c>
      <c r="AB51" s="21">
        <v>0</v>
      </c>
      <c r="AC51" s="21">
        <v>0</v>
      </c>
      <c r="AD51" s="21">
        <v>0</v>
      </c>
      <c r="AE51" s="22"/>
    </row>
    <row r="52" spans="1:31" ht="13.5" customHeight="1" x14ac:dyDescent="0.2">
      <c r="A52" s="3"/>
      <c r="B52" s="9"/>
      <c r="C52" s="9"/>
      <c r="D52" s="9" t="s">
        <v>85</v>
      </c>
      <c r="E52" s="25"/>
      <c r="F52" s="25"/>
      <c r="G52" s="25"/>
      <c r="H52" s="25"/>
      <c r="I52" s="25"/>
      <c r="J52" s="25"/>
      <c r="K52" s="31"/>
      <c r="L52" s="31"/>
      <c r="M52" s="31"/>
      <c r="N52" s="31"/>
      <c r="O52" s="31"/>
      <c r="P52" s="10"/>
      <c r="Q52" s="10"/>
      <c r="R52" s="10"/>
      <c r="S52" s="10"/>
      <c r="T52" s="10"/>
      <c r="U52" s="10"/>
      <c r="V52" s="10"/>
      <c r="W52" s="10"/>
      <c r="X52" s="23">
        <v>0</v>
      </c>
      <c r="Y52" s="23">
        <v>0</v>
      </c>
      <c r="Z52" s="23">
        <v>0</v>
      </c>
      <c r="AA52" s="23">
        <v>0</v>
      </c>
      <c r="AB52" s="23">
        <v>0</v>
      </c>
      <c r="AC52" s="23">
        <v>0</v>
      </c>
      <c r="AD52" s="23">
        <v>0</v>
      </c>
      <c r="AE52" s="22"/>
    </row>
    <row r="53" spans="1:31" ht="13.5" customHeight="1" x14ac:dyDescent="0.2">
      <c r="A53" s="3"/>
      <c r="B53" s="9"/>
      <c r="C53" s="9"/>
      <c r="D53" s="24"/>
      <c r="E53" s="25"/>
      <c r="F53" s="25"/>
      <c r="G53" s="25"/>
      <c r="H53" s="25"/>
      <c r="I53" s="25"/>
      <c r="J53" s="25"/>
      <c r="K53" s="31"/>
      <c r="L53" s="31"/>
      <c r="M53" s="31"/>
      <c r="N53" s="31"/>
      <c r="O53" s="31"/>
      <c r="P53" s="10"/>
      <c r="Q53" s="10"/>
      <c r="R53" s="10"/>
      <c r="S53" s="10"/>
      <c r="T53" s="10"/>
      <c r="U53" s="10"/>
      <c r="V53" s="10"/>
      <c r="W53" s="10"/>
      <c r="X53" s="21">
        <f t="shared" ref="X53:AC53" si="27">SUM(X51:X52)</f>
        <v>0</v>
      </c>
      <c r="Y53" s="21">
        <f t="shared" si="27"/>
        <v>0</v>
      </c>
      <c r="Z53" s="21">
        <f t="shared" si="27"/>
        <v>0</v>
      </c>
      <c r="AA53" s="21">
        <f t="shared" si="27"/>
        <v>0</v>
      </c>
      <c r="AB53" s="21">
        <f t="shared" si="27"/>
        <v>0</v>
      </c>
      <c r="AC53" s="21">
        <f t="shared" si="27"/>
        <v>0</v>
      </c>
      <c r="AD53" s="21">
        <f t="shared" ref="AD53" si="28">SUM(AD51:AD52)</f>
        <v>0</v>
      </c>
      <c r="AE53" s="22"/>
    </row>
    <row r="54" spans="1:31" ht="13.5" customHeight="1" x14ac:dyDescent="0.2">
      <c r="A54" s="3"/>
      <c r="B54" s="9"/>
      <c r="C54" s="8" t="s">
        <v>81</v>
      </c>
      <c r="D54" s="9"/>
      <c r="E54" s="25"/>
      <c r="F54" s="25"/>
      <c r="G54" s="25"/>
      <c r="H54" s="25"/>
      <c r="I54" s="25"/>
      <c r="J54" s="25"/>
      <c r="K54" s="31"/>
      <c r="L54" s="31"/>
      <c r="M54" s="31"/>
      <c r="N54" s="31"/>
      <c r="O54" s="31"/>
      <c r="P54" s="10"/>
      <c r="Q54" s="10"/>
      <c r="R54" s="10"/>
      <c r="S54" s="10"/>
      <c r="T54" s="10"/>
      <c r="U54" s="10"/>
      <c r="V54" s="10"/>
      <c r="W54" s="10"/>
      <c r="X54" s="21"/>
      <c r="Y54" s="21"/>
      <c r="Z54" s="21"/>
      <c r="AA54" s="21"/>
      <c r="AB54" s="21"/>
      <c r="AC54" s="21"/>
      <c r="AD54" s="21"/>
      <c r="AE54" s="22"/>
    </row>
    <row r="55" spans="1:31" ht="13.5" customHeight="1" x14ac:dyDescent="0.2">
      <c r="A55" s="3"/>
      <c r="B55" s="9"/>
      <c r="C55" s="9"/>
      <c r="D55" s="9" t="s">
        <v>82</v>
      </c>
      <c r="E55" s="25"/>
      <c r="F55" s="25"/>
      <c r="G55" s="25"/>
      <c r="H55" s="25"/>
      <c r="I55" s="25"/>
      <c r="J55" s="25"/>
      <c r="K55" s="31"/>
      <c r="L55" s="31"/>
      <c r="M55" s="31"/>
      <c r="N55" s="31"/>
      <c r="O55" s="31"/>
      <c r="P55" s="10"/>
      <c r="Q55" s="10"/>
      <c r="R55" s="10"/>
      <c r="S55" s="10"/>
      <c r="T55" s="10"/>
      <c r="U55" s="10"/>
      <c r="V55" s="10"/>
      <c r="W55" s="10"/>
      <c r="X55" s="21">
        <v>0</v>
      </c>
      <c r="Y55" s="21">
        <v>0</v>
      </c>
      <c r="Z55" s="21">
        <v>0</v>
      </c>
      <c r="AA55" s="21">
        <v>0</v>
      </c>
      <c r="AB55" s="21">
        <v>0</v>
      </c>
      <c r="AC55" s="21">
        <v>0</v>
      </c>
      <c r="AD55" s="21">
        <v>0</v>
      </c>
      <c r="AE55" s="22"/>
    </row>
    <row r="56" spans="1:31" ht="13.5" customHeight="1" x14ac:dyDescent="0.2">
      <c r="A56" s="3"/>
      <c r="B56" s="9"/>
      <c r="C56" s="9"/>
      <c r="D56" s="9" t="s">
        <v>44</v>
      </c>
      <c r="E56" s="25"/>
      <c r="F56" s="25"/>
      <c r="G56" s="25"/>
      <c r="H56" s="25"/>
      <c r="I56" s="25"/>
      <c r="J56" s="25"/>
      <c r="K56" s="31"/>
      <c r="L56" s="31"/>
      <c r="M56" s="31"/>
      <c r="N56" s="31"/>
      <c r="O56" s="31"/>
      <c r="P56" s="10"/>
      <c r="Q56" s="10"/>
      <c r="R56" s="10"/>
      <c r="S56" s="10"/>
      <c r="T56" s="10"/>
      <c r="U56" s="10"/>
      <c r="V56" s="10"/>
      <c r="W56" s="10"/>
      <c r="X56" s="21">
        <v>0</v>
      </c>
      <c r="Y56" s="21">
        <v>0</v>
      </c>
      <c r="Z56" s="21">
        <v>0</v>
      </c>
      <c r="AA56" s="21">
        <v>0</v>
      </c>
      <c r="AB56" s="21">
        <v>0</v>
      </c>
      <c r="AC56" s="21">
        <v>0</v>
      </c>
      <c r="AD56" s="21">
        <v>0</v>
      </c>
      <c r="AE56" s="22"/>
    </row>
    <row r="57" spans="1:31" ht="13.5" customHeight="1" x14ac:dyDescent="0.2">
      <c r="A57" s="3"/>
      <c r="B57" s="9"/>
      <c r="C57" s="9"/>
      <c r="D57" s="9" t="s">
        <v>47</v>
      </c>
      <c r="E57" s="25"/>
      <c r="F57" s="25"/>
      <c r="G57" s="25"/>
      <c r="H57" s="25"/>
      <c r="I57" s="25"/>
      <c r="J57" s="25"/>
      <c r="K57" s="31"/>
      <c r="L57" s="31"/>
      <c r="M57" s="31"/>
      <c r="N57" s="31"/>
      <c r="O57" s="31"/>
      <c r="P57" s="10"/>
      <c r="Q57" s="10"/>
      <c r="R57" s="10"/>
      <c r="S57" s="10"/>
      <c r="T57" s="10"/>
      <c r="U57" s="10"/>
      <c r="V57" s="10"/>
      <c r="W57" s="10"/>
      <c r="X57" s="21">
        <v>0</v>
      </c>
      <c r="Y57" s="21">
        <v>0</v>
      </c>
      <c r="Z57" s="21">
        <v>0</v>
      </c>
      <c r="AA57" s="21">
        <v>0</v>
      </c>
      <c r="AB57" s="21">
        <v>0</v>
      </c>
      <c r="AC57" s="21">
        <v>0</v>
      </c>
      <c r="AD57" s="21">
        <v>0</v>
      </c>
      <c r="AE57" s="22"/>
    </row>
    <row r="58" spans="1:31" ht="13.5" customHeight="1" x14ac:dyDescent="0.2">
      <c r="A58" s="3"/>
      <c r="B58" s="9"/>
      <c r="C58" s="9"/>
      <c r="D58" s="9" t="s">
        <v>45</v>
      </c>
      <c r="E58" s="25"/>
      <c r="F58" s="25"/>
      <c r="G58" s="25"/>
      <c r="H58" s="25"/>
      <c r="I58" s="25"/>
      <c r="J58" s="25"/>
      <c r="K58" s="31"/>
      <c r="L58" s="31"/>
      <c r="M58" s="31"/>
      <c r="N58" s="31"/>
      <c r="O58" s="31"/>
      <c r="P58" s="10"/>
      <c r="Q58" s="10"/>
      <c r="R58" s="10"/>
      <c r="S58" s="10"/>
      <c r="T58" s="10"/>
      <c r="U58" s="10"/>
      <c r="V58" s="10"/>
      <c r="W58" s="10"/>
      <c r="X58" s="21">
        <v>0</v>
      </c>
      <c r="Y58" s="21">
        <v>0</v>
      </c>
      <c r="Z58" s="21">
        <v>0</v>
      </c>
      <c r="AA58" s="21">
        <v>0</v>
      </c>
      <c r="AB58" s="21">
        <v>0</v>
      </c>
      <c r="AC58" s="21">
        <v>0</v>
      </c>
      <c r="AD58" s="21">
        <v>0</v>
      </c>
      <c r="AE58" s="22"/>
    </row>
    <row r="59" spans="1:31" ht="13.5" customHeight="1" x14ac:dyDescent="0.2">
      <c r="A59" s="3"/>
      <c r="B59" s="9"/>
      <c r="C59" s="9"/>
      <c r="D59" s="9" t="s">
        <v>43</v>
      </c>
      <c r="E59" s="25"/>
      <c r="F59" s="25"/>
      <c r="G59" s="25"/>
      <c r="H59" s="25"/>
      <c r="I59" s="25"/>
      <c r="J59" s="25"/>
      <c r="K59" s="31"/>
      <c r="L59" s="31"/>
      <c r="M59" s="31"/>
      <c r="N59" s="31"/>
      <c r="O59" s="31"/>
      <c r="P59" s="10"/>
      <c r="Q59" s="10"/>
      <c r="R59" s="10"/>
      <c r="S59" s="10"/>
      <c r="T59" s="10"/>
      <c r="U59" s="10"/>
      <c r="V59" s="10"/>
      <c r="W59" s="10"/>
      <c r="X59" s="21">
        <v>0</v>
      </c>
      <c r="Y59" s="21">
        <v>0</v>
      </c>
      <c r="Z59" s="21">
        <v>0</v>
      </c>
      <c r="AA59" s="21">
        <v>0</v>
      </c>
      <c r="AB59" s="21">
        <v>0</v>
      </c>
      <c r="AC59" s="21">
        <v>0</v>
      </c>
      <c r="AD59" s="21">
        <v>0</v>
      </c>
      <c r="AE59" s="22"/>
    </row>
    <row r="60" spans="1:31" ht="13.5" customHeight="1" x14ac:dyDescent="0.2">
      <c r="A60" s="3"/>
      <c r="B60" s="9"/>
      <c r="C60" s="9"/>
      <c r="D60" s="9" t="s">
        <v>46</v>
      </c>
      <c r="E60" s="25"/>
      <c r="F60" s="25"/>
      <c r="G60" s="25"/>
      <c r="H60" s="25"/>
      <c r="I60" s="25"/>
      <c r="J60" s="25"/>
      <c r="K60" s="31"/>
      <c r="L60" s="31"/>
      <c r="M60" s="31"/>
      <c r="N60" s="31"/>
      <c r="O60" s="31"/>
      <c r="P60" s="10"/>
      <c r="Q60" s="10"/>
      <c r="R60" s="10"/>
      <c r="S60" s="10"/>
      <c r="T60" s="10"/>
      <c r="U60" s="10"/>
      <c r="V60" s="10"/>
      <c r="W60" s="10"/>
      <c r="X60" s="21">
        <v>0</v>
      </c>
      <c r="Y60" s="21">
        <v>0</v>
      </c>
      <c r="Z60" s="21">
        <v>0</v>
      </c>
      <c r="AA60" s="21">
        <v>0</v>
      </c>
      <c r="AB60" s="21">
        <v>0</v>
      </c>
      <c r="AC60" s="21">
        <v>0</v>
      </c>
      <c r="AD60" s="21">
        <v>0</v>
      </c>
      <c r="AE60" s="22"/>
    </row>
    <row r="61" spans="1:31" ht="13.5" customHeight="1" x14ac:dyDescent="0.2">
      <c r="A61" s="3"/>
      <c r="B61" s="9"/>
      <c r="C61" s="9"/>
      <c r="D61" s="9" t="s">
        <v>42</v>
      </c>
      <c r="E61" s="25"/>
      <c r="F61" s="25"/>
      <c r="G61" s="25"/>
      <c r="H61" s="25"/>
      <c r="I61" s="25"/>
      <c r="J61" s="25"/>
      <c r="K61" s="31"/>
      <c r="L61" s="31"/>
      <c r="M61" s="31"/>
      <c r="N61" s="31"/>
      <c r="O61" s="31"/>
      <c r="P61" s="10"/>
      <c r="Q61" s="10"/>
      <c r="R61" s="10"/>
      <c r="S61" s="10"/>
      <c r="T61" s="10"/>
      <c r="U61" s="10"/>
      <c r="V61" s="10"/>
      <c r="W61" s="10"/>
      <c r="X61" s="21">
        <v>0</v>
      </c>
      <c r="Y61" s="21">
        <v>0</v>
      </c>
      <c r="Z61" s="21">
        <v>0</v>
      </c>
      <c r="AA61" s="21">
        <v>0</v>
      </c>
      <c r="AB61" s="21">
        <v>0</v>
      </c>
      <c r="AC61" s="21">
        <v>0</v>
      </c>
      <c r="AD61" s="21">
        <v>0</v>
      </c>
      <c r="AE61" s="22"/>
    </row>
    <row r="62" spans="1:31" ht="13.5" customHeight="1" x14ac:dyDescent="0.2">
      <c r="A62" s="3"/>
      <c r="B62" s="9"/>
      <c r="C62" s="9"/>
      <c r="D62" s="9" t="s">
        <v>83</v>
      </c>
      <c r="E62" s="25"/>
      <c r="F62" s="25"/>
      <c r="G62" s="25"/>
      <c r="H62" s="25"/>
      <c r="I62" s="25"/>
      <c r="J62" s="25"/>
      <c r="K62" s="31"/>
      <c r="L62" s="31"/>
      <c r="M62" s="31"/>
      <c r="N62" s="31"/>
      <c r="O62" s="31"/>
      <c r="P62" s="10"/>
      <c r="Q62" s="10"/>
      <c r="R62" s="10"/>
      <c r="S62" s="10"/>
      <c r="T62" s="10"/>
      <c r="U62" s="10"/>
      <c r="V62" s="10"/>
      <c r="W62" s="10"/>
      <c r="X62" s="21">
        <v>0</v>
      </c>
      <c r="Y62" s="21">
        <v>0</v>
      </c>
      <c r="Z62" s="21">
        <v>0</v>
      </c>
      <c r="AA62" s="21">
        <v>0</v>
      </c>
      <c r="AB62" s="21">
        <v>0</v>
      </c>
      <c r="AC62" s="21">
        <v>0</v>
      </c>
      <c r="AD62" s="21">
        <v>0</v>
      </c>
      <c r="AE62" s="22"/>
    </row>
    <row r="63" spans="1:31" ht="13.5" customHeight="1" x14ac:dyDescent="0.2">
      <c r="A63" s="3"/>
      <c r="B63" s="9"/>
      <c r="C63" s="9"/>
      <c r="D63" s="9" t="s">
        <v>48</v>
      </c>
      <c r="E63" s="25"/>
      <c r="F63" s="25"/>
      <c r="G63" s="25"/>
      <c r="H63" s="25"/>
      <c r="I63" s="25"/>
      <c r="J63" s="25"/>
      <c r="K63" s="31"/>
      <c r="L63" s="31"/>
      <c r="M63" s="31"/>
      <c r="N63" s="31"/>
      <c r="O63" s="31"/>
      <c r="P63" s="10"/>
      <c r="Q63" s="10"/>
      <c r="R63" s="10"/>
      <c r="S63" s="10"/>
      <c r="T63" s="10"/>
      <c r="U63" s="10"/>
      <c r="V63" s="10"/>
      <c r="W63" s="10"/>
      <c r="X63" s="23">
        <v>0</v>
      </c>
      <c r="Y63" s="23">
        <v>0</v>
      </c>
      <c r="Z63" s="23">
        <v>0</v>
      </c>
      <c r="AA63" s="23">
        <v>0</v>
      </c>
      <c r="AB63" s="23">
        <v>0</v>
      </c>
      <c r="AC63" s="23">
        <v>0</v>
      </c>
      <c r="AD63" s="23">
        <v>0</v>
      </c>
      <c r="AE63" s="22"/>
    </row>
    <row r="64" spans="1:31" ht="13.5" customHeight="1" x14ac:dyDescent="0.2">
      <c r="A64" s="3"/>
      <c r="B64" s="9"/>
      <c r="C64" s="9"/>
      <c r="D64" s="24"/>
      <c r="E64" s="25"/>
      <c r="F64" s="25"/>
      <c r="G64" s="25"/>
      <c r="H64" s="25"/>
      <c r="I64" s="25"/>
      <c r="J64" s="25"/>
      <c r="K64" s="31"/>
      <c r="L64" s="31"/>
      <c r="M64" s="31"/>
      <c r="N64" s="31"/>
      <c r="O64" s="31"/>
      <c r="P64" s="10"/>
      <c r="Q64" s="10"/>
      <c r="R64" s="10"/>
      <c r="S64" s="10"/>
      <c r="T64" s="10"/>
      <c r="U64" s="10"/>
      <c r="V64" s="10"/>
      <c r="W64" s="10"/>
      <c r="X64" s="21">
        <f t="shared" ref="X64:AC64" si="29">SUM(X55:X63)</f>
        <v>0</v>
      </c>
      <c r="Y64" s="21">
        <f t="shared" si="29"/>
        <v>0</v>
      </c>
      <c r="Z64" s="21">
        <f t="shared" si="29"/>
        <v>0</v>
      </c>
      <c r="AA64" s="21">
        <f t="shared" si="29"/>
        <v>0</v>
      </c>
      <c r="AB64" s="21">
        <f t="shared" si="29"/>
        <v>0</v>
      </c>
      <c r="AC64" s="21">
        <f t="shared" si="29"/>
        <v>0</v>
      </c>
      <c r="AD64" s="21">
        <f t="shared" ref="AD64" si="30">SUM(AD55:AD63)</f>
        <v>0</v>
      </c>
      <c r="AE64" s="22"/>
    </row>
    <row r="65" spans="1:31" ht="13.5" customHeight="1" x14ac:dyDescent="0.2">
      <c r="A65" s="3"/>
      <c r="B65" s="9"/>
      <c r="C65" s="8" t="s">
        <v>49</v>
      </c>
      <c r="D65" s="8"/>
      <c r="E65" s="25"/>
      <c r="F65" s="25"/>
      <c r="G65" s="25"/>
      <c r="H65" s="25"/>
      <c r="I65" s="25"/>
      <c r="J65" s="25"/>
      <c r="K65" s="31"/>
      <c r="L65" s="31"/>
      <c r="M65" s="31"/>
      <c r="N65" s="31"/>
      <c r="O65" s="31"/>
      <c r="P65" s="10"/>
      <c r="Q65" s="10"/>
      <c r="R65" s="10"/>
      <c r="S65" s="10"/>
      <c r="T65" s="10"/>
      <c r="U65" s="10"/>
      <c r="V65" s="10"/>
      <c r="W65" s="21"/>
      <c r="X65" s="21"/>
      <c r="Y65" s="21"/>
      <c r="Z65" s="21"/>
      <c r="AA65" s="21"/>
      <c r="AB65" s="21"/>
      <c r="AC65" s="21"/>
      <c r="AD65" s="21"/>
      <c r="AE65" s="22"/>
    </row>
    <row r="66" spans="1:31" ht="13.5" customHeight="1" x14ac:dyDescent="0.2">
      <c r="A66" s="3"/>
      <c r="B66" s="9"/>
      <c r="D66" s="1" t="s">
        <v>28</v>
      </c>
      <c r="W66" s="27"/>
      <c r="X66" s="27">
        <v>0</v>
      </c>
      <c r="Y66" s="27">
        <v>0</v>
      </c>
      <c r="Z66" s="27">
        <v>0</v>
      </c>
      <c r="AA66" s="27">
        <v>0</v>
      </c>
      <c r="AB66" s="27">
        <v>0</v>
      </c>
      <c r="AC66" s="27">
        <v>0</v>
      </c>
      <c r="AD66" s="27">
        <v>0</v>
      </c>
      <c r="AE66" s="22"/>
    </row>
    <row r="67" spans="1:31" ht="13.5" customHeight="1" x14ac:dyDescent="0.2">
      <c r="A67" s="3"/>
      <c r="B67" s="9"/>
      <c r="D67" s="1" t="s">
        <v>29</v>
      </c>
      <c r="W67" s="27"/>
      <c r="X67" s="27">
        <v>0</v>
      </c>
      <c r="Y67" s="27">
        <v>0</v>
      </c>
      <c r="Z67" s="27">
        <v>0</v>
      </c>
      <c r="AA67" s="27">
        <v>0</v>
      </c>
      <c r="AB67" s="27">
        <v>0</v>
      </c>
      <c r="AC67" s="27">
        <v>0</v>
      </c>
      <c r="AD67" s="27">
        <v>0</v>
      </c>
      <c r="AE67" s="22"/>
    </row>
    <row r="68" spans="1:31" ht="13.5" customHeight="1" x14ac:dyDescent="0.2">
      <c r="A68" s="3"/>
      <c r="B68" s="9"/>
      <c r="D68" s="1" t="s">
        <v>30</v>
      </c>
      <c r="E68" s="25"/>
      <c r="F68" s="25"/>
      <c r="G68" s="25"/>
      <c r="H68" s="25"/>
      <c r="I68" s="25"/>
      <c r="J68" s="25"/>
      <c r="K68" s="31"/>
      <c r="L68" s="31"/>
      <c r="M68" s="31"/>
      <c r="N68" s="31"/>
      <c r="O68" s="31"/>
      <c r="P68" s="10"/>
      <c r="Q68" s="10"/>
      <c r="R68" s="10"/>
      <c r="S68" s="10"/>
      <c r="T68" s="10"/>
      <c r="U68" s="10"/>
      <c r="V68" s="10"/>
      <c r="W68" s="10"/>
      <c r="X68" s="23">
        <v>0</v>
      </c>
      <c r="Y68" s="23">
        <v>0</v>
      </c>
      <c r="Z68" s="23">
        <v>0</v>
      </c>
      <c r="AA68" s="23">
        <v>0</v>
      </c>
      <c r="AB68" s="23">
        <v>0</v>
      </c>
      <c r="AC68" s="23">
        <v>0</v>
      </c>
      <c r="AD68" s="23">
        <v>0</v>
      </c>
      <c r="AE68" s="22"/>
    </row>
    <row r="69" spans="1:31" ht="13.5" customHeight="1" x14ac:dyDescent="0.2">
      <c r="A69" s="3"/>
      <c r="B69" s="9"/>
      <c r="C69" s="9"/>
      <c r="D69" s="9"/>
      <c r="E69" s="25"/>
      <c r="F69" s="25"/>
      <c r="G69" s="25"/>
      <c r="H69" s="25"/>
      <c r="I69" s="25"/>
      <c r="J69" s="25"/>
      <c r="K69" s="31"/>
      <c r="L69" s="31"/>
      <c r="M69" s="31"/>
      <c r="N69" s="31"/>
      <c r="O69" s="31"/>
      <c r="P69" s="10"/>
      <c r="Q69" s="10"/>
      <c r="R69" s="10"/>
      <c r="S69" s="10"/>
      <c r="T69" s="10"/>
      <c r="U69" s="10"/>
      <c r="V69" s="10"/>
      <c r="W69" s="10"/>
      <c r="X69" s="30">
        <f t="shared" ref="X69:AC69" si="31">SUM(X66:X68)</f>
        <v>0</v>
      </c>
      <c r="Y69" s="30">
        <f t="shared" si="31"/>
        <v>0</v>
      </c>
      <c r="Z69" s="30">
        <f t="shared" si="31"/>
        <v>0</v>
      </c>
      <c r="AA69" s="30">
        <f t="shared" si="31"/>
        <v>0</v>
      </c>
      <c r="AB69" s="30">
        <f t="shared" si="31"/>
        <v>0</v>
      </c>
      <c r="AC69" s="30">
        <f t="shared" si="31"/>
        <v>0</v>
      </c>
      <c r="AD69" s="30">
        <f t="shared" ref="AD69" si="32">SUM(AD66:AD68)</f>
        <v>0</v>
      </c>
      <c r="AE69" s="22"/>
    </row>
    <row r="70" spans="1:31" ht="13.5" customHeight="1" x14ac:dyDescent="0.2">
      <c r="A70" s="3"/>
      <c r="B70" s="9"/>
      <c r="C70" s="9"/>
      <c r="D70" s="24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10"/>
      <c r="Q70" s="10"/>
      <c r="R70" s="10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6"/>
    </row>
    <row r="71" spans="1:31" ht="13.5" customHeight="1" x14ac:dyDescent="0.2">
      <c r="A71" s="3"/>
      <c r="B71" s="9"/>
      <c r="C71" s="9"/>
      <c r="D71" s="9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6"/>
    </row>
    <row r="72" spans="1:31" ht="13.5" customHeight="1" x14ac:dyDescent="0.2">
      <c r="A72" s="3"/>
      <c r="B72" s="4"/>
      <c r="C72" s="4"/>
      <c r="D72" s="4"/>
      <c r="E72" s="14" t="s">
        <v>3</v>
      </c>
      <c r="F72" s="14" t="s">
        <v>4</v>
      </c>
      <c r="G72" s="14" t="s">
        <v>5</v>
      </c>
      <c r="H72" s="14" t="s">
        <v>6</v>
      </c>
      <c r="I72" s="14" t="s">
        <v>7</v>
      </c>
      <c r="J72" s="14" t="s">
        <v>8</v>
      </c>
      <c r="K72" s="14" t="s">
        <v>9</v>
      </c>
      <c r="L72" s="14" t="s">
        <v>10</v>
      </c>
      <c r="M72" s="14" t="s">
        <v>11</v>
      </c>
      <c r="N72" s="14" t="s">
        <v>12</v>
      </c>
      <c r="O72" s="14" t="s">
        <v>13</v>
      </c>
      <c r="P72" s="14" t="s">
        <v>14</v>
      </c>
      <c r="Q72" s="14" t="s">
        <v>15</v>
      </c>
      <c r="R72" s="14" t="s">
        <v>16</v>
      </c>
      <c r="S72" s="14" t="s">
        <v>17</v>
      </c>
      <c r="T72" s="14" t="s">
        <v>18</v>
      </c>
      <c r="U72" s="14" t="s">
        <v>19</v>
      </c>
      <c r="V72" s="14" t="s">
        <v>20</v>
      </c>
      <c r="W72" s="14" t="s">
        <v>21</v>
      </c>
      <c r="X72" s="14" t="s">
        <v>22</v>
      </c>
      <c r="Y72" s="14" t="s">
        <v>23</v>
      </c>
      <c r="Z72" s="14" t="s">
        <v>94</v>
      </c>
      <c r="AA72" s="14" t="s">
        <v>96</v>
      </c>
      <c r="AB72" s="14" t="s">
        <v>97</v>
      </c>
      <c r="AC72" s="14" t="s">
        <v>98</v>
      </c>
      <c r="AD72" s="14" t="s">
        <v>99</v>
      </c>
      <c r="AE72" s="6"/>
    </row>
    <row r="73" spans="1:31" ht="13.5" customHeight="1" x14ac:dyDescent="0.2">
      <c r="A73" s="3"/>
      <c r="B73" s="9"/>
      <c r="C73" s="9"/>
      <c r="D73" s="9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6"/>
    </row>
    <row r="74" spans="1:31" ht="13.5" customHeight="1" x14ac:dyDescent="0.2">
      <c r="A74" s="3"/>
      <c r="B74" s="66" t="s">
        <v>50</v>
      </c>
      <c r="C74" s="71"/>
      <c r="D74" s="71"/>
      <c r="E74" s="74"/>
      <c r="F74" s="74"/>
      <c r="G74" s="74"/>
      <c r="H74" s="74"/>
      <c r="I74" s="74"/>
      <c r="J74" s="74"/>
      <c r="K74" s="75"/>
      <c r="L74" s="75"/>
      <c r="M74" s="75"/>
      <c r="N74" s="75"/>
      <c r="O74" s="75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6"/>
    </row>
    <row r="75" spans="1:31" ht="13.5" customHeight="1" x14ac:dyDescent="0.2">
      <c r="A75" s="3"/>
      <c r="B75" s="9"/>
      <c r="C75" s="9"/>
      <c r="D75" s="9" t="s">
        <v>86</v>
      </c>
      <c r="E75" s="25"/>
      <c r="F75" s="25"/>
      <c r="G75" s="25"/>
      <c r="H75" s="25"/>
      <c r="I75" s="25"/>
      <c r="J75" s="25"/>
      <c r="K75" s="31"/>
      <c r="L75" s="31"/>
      <c r="M75" s="31"/>
      <c r="N75" s="31"/>
      <c r="O75" s="31"/>
      <c r="P75" s="10"/>
      <c r="Q75" s="10"/>
      <c r="R75" s="10"/>
      <c r="S75" s="10"/>
      <c r="T75" s="10"/>
      <c r="U75" s="10"/>
      <c r="V75" s="10"/>
      <c r="W75" s="10"/>
      <c r="X75" s="18">
        <f t="shared" ref="X75:AC75" si="33">X91</f>
        <v>472</v>
      </c>
      <c r="Y75" s="18">
        <f t="shared" si="33"/>
        <v>452</v>
      </c>
      <c r="Z75" s="18">
        <f t="shared" si="33"/>
        <v>452</v>
      </c>
      <c r="AA75" s="18">
        <f t="shared" si="33"/>
        <v>474</v>
      </c>
      <c r="AB75" s="18">
        <f t="shared" si="33"/>
        <v>503</v>
      </c>
      <c r="AC75" s="18">
        <f t="shared" si="33"/>
        <v>474</v>
      </c>
      <c r="AD75" s="18">
        <f t="shared" ref="AD75" si="34">AD91</f>
        <v>457</v>
      </c>
      <c r="AE75" s="6"/>
    </row>
    <row r="76" spans="1:31" ht="13.5" customHeight="1" x14ac:dyDescent="0.2">
      <c r="A76" s="3"/>
      <c r="B76" s="9"/>
      <c r="C76" s="9"/>
      <c r="D76" s="9" t="s">
        <v>88</v>
      </c>
      <c r="E76" s="25"/>
      <c r="F76" s="25"/>
      <c r="G76" s="25"/>
      <c r="H76" s="25"/>
      <c r="I76" s="25"/>
      <c r="J76" s="25"/>
      <c r="K76" s="31"/>
      <c r="L76" s="31"/>
      <c r="M76" s="31"/>
      <c r="N76" s="31"/>
      <c r="O76" s="31"/>
      <c r="P76" s="10"/>
      <c r="Q76" s="10"/>
      <c r="R76" s="10"/>
      <c r="S76" s="10"/>
      <c r="T76" s="10"/>
      <c r="U76" s="10"/>
      <c r="V76" s="10"/>
      <c r="W76" s="10"/>
      <c r="X76" s="32">
        <f t="shared" ref="X76:AC76" si="35">X105</f>
        <v>24</v>
      </c>
      <c r="Y76" s="32">
        <f t="shared" si="35"/>
        <v>27</v>
      </c>
      <c r="Z76" s="32">
        <f t="shared" si="35"/>
        <v>19</v>
      </c>
      <c r="AA76" s="32">
        <f t="shared" si="35"/>
        <v>20</v>
      </c>
      <c r="AB76" s="32">
        <f t="shared" si="35"/>
        <v>29</v>
      </c>
      <c r="AC76" s="32">
        <f t="shared" si="35"/>
        <v>30</v>
      </c>
      <c r="AD76" s="32">
        <f t="shared" ref="AD76" si="36">AD105</f>
        <v>26</v>
      </c>
      <c r="AE76" s="6"/>
    </row>
    <row r="77" spans="1:31" ht="13.5" customHeight="1" x14ac:dyDescent="0.2">
      <c r="A77" s="3"/>
      <c r="B77" s="9"/>
      <c r="C77" s="9"/>
      <c r="D77" s="24"/>
      <c r="E77" s="25"/>
      <c r="F77" s="25"/>
      <c r="G77" s="25"/>
      <c r="H77" s="25"/>
      <c r="I77" s="25"/>
      <c r="J77" s="25"/>
      <c r="K77" s="31"/>
      <c r="L77" s="31"/>
      <c r="M77" s="31"/>
      <c r="N77" s="31"/>
      <c r="O77" s="31"/>
      <c r="P77" s="10"/>
      <c r="Q77" s="10"/>
      <c r="R77" s="10"/>
      <c r="S77" s="10"/>
      <c r="T77" s="10"/>
      <c r="U77" s="10"/>
      <c r="V77" s="10"/>
      <c r="W77" s="10"/>
      <c r="X77" s="18">
        <f t="shared" ref="X77:AC77" si="37">SUM(X75:X76)</f>
        <v>496</v>
      </c>
      <c r="Y77" s="18">
        <f t="shared" si="37"/>
        <v>479</v>
      </c>
      <c r="Z77" s="18">
        <f t="shared" si="37"/>
        <v>471</v>
      </c>
      <c r="AA77" s="18">
        <f t="shared" si="37"/>
        <v>494</v>
      </c>
      <c r="AB77" s="18">
        <f t="shared" si="37"/>
        <v>532</v>
      </c>
      <c r="AC77" s="18">
        <f t="shared" si="37"/>
        <v>504</v>
      </c>
      <c r="AD77" s="18">
        <f t="shared" ref="AD77" si="38">SUM(AD75:AD76)</f>
        <v>483</v>
      </c>
      <c r="AE77" s="6"/>
    </row>
    <row r="78" spans="1:31" ht="13.5" customHeight="1" x14ac:dyDescent="0.2">
      <c r="A78" s="3"/>
      <c r="B78" s="9"/>
      <c r="C78" s="8" t="s">
        <v>51</v>
      </c>
      <c r="D78" s="8"/>
      <c r="E78" s="25"/>
      <c r="F78" s="25"/>
      <c r="G78" s="25"/>
      <c r="H78" s="25"/>
      <c r="I78" s="25"/>
      <c r="J78" s="25"/>
      <c r="K78" s="31"/>
      <c r="L78" s="31"/>
      <c r="M78" s="31"/>
      <c r="N78" s="31"/>
      <c r="O78" s="31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6"/>
    </row>
    <row r="79" spans="1:31" ht="13.5" customHeight="1" x14ac:dyDescent="0.2">
      <c r="A79" s="3"/>
      <c r="B79" s="9"/>
      <c r="C79" s="9"/>
      <c r="D79" s="1" t="s">
        <v>52</v>
      </c>
      <c r="E79" s="25"/>
      <c r="F79" s="25"/>
      <c r="G79" s="25"/>
      <c r="H79" s="25"/>
      <c r="I79" s="25"/>
      <c r="J79" s="25"/>
      <c r="K79" s="31"/>
      <c r="L79" s="31"/>
      <c r="M79" s="31"/>
      <c r="N79" s="31"/>
      <c r="O79" s="31"/>
      <c r="P79" s="10"/>
      <c r="Q79" s="10"/>
      <c r="R79" s="10"/>
      <c r="S79" s="10"/>
      <c r="T79" s="10"/>
      <c r="U79" s="10"/>
      <c r="V79" s="10"/>
      <c r="W79" s="10"/>
      <c r="X79" s="18">
        <f>10+7+3</f>
        <v>20</v>
      </c>
      <c r="Y79" s="18">
        <v>24</v>
      </c>
      <c r="Z79" s="18">
        <v>15</v>
      </c>
      <c r="AA79" s="18">
        <v>15</v>
      </c>
      <c r="AB79" s="18">
        <v>18</v>
      </c>
      <c r="AC79" s="18">
        <v>17</v>
      </c>
      <c r="AD79" s="18">
        <v>16</v>
      </c>
      <c r="AE79" s="6"/>
    </row>
    <row r="80" spans="1:31" ht="13.5" customHeight="1" x14ac:dyDescent="0.2">
      <c r="A80" s="3"/>
      <c r="B80" s="9"/>
      <c r="C80" s="9"/>
      <c r="D80" s="20" t="s">
        <v>53</v>
      </c>
      <c r="E80" s="25"/>
      <c r="F80" s="25"/>
      <c r="G80" s="25"/>
      <c r="H80" s="25"/>
      <c r="I80" s="25"/>
      <c r="J80" s="25"/>
      <c r="K80" s="31"/>
      <c r="L80" s="31"/>
      <c r="M80" s="31"/>
      <c r="N80" s="31"/>
      <c r="O80" s="31"/>
      <c r="P80" s="10"/>
      <c r="Q80" s="10"/>
      <c r="R80" s="10"/>
      <c r="S80" s="10"/>
      <c r="T80" s="10"/>
      <c r="U80" s="10"/>
      <c r="V80" s="10"/>
      <c r="W80" s="10"/>
      <c r="X80" s="18">
        <v>9</v>
      </c>
      <c r="Y80" s="18">
        <v>2</v>
      </c>
      <c r="Z80" s="18">
        <v>5</v>
      </c>
      <c r="AA80" s="18">
        <v>4</v>
      </c>
      <c r="AB80" s="18">
        <v>5</v>
      </c>
      <c r="AC80" s="18">
        <v>5</v>
      </c>
      <c r="AD80" s="18">
        <v>1</v>
      </c>
      <c r="AE80" s="6"/>
    </row>
    <row r="81" spans="1:31" ht="13.5" customHeight="1" x14ac:dyDescent="0.2">
      <c r="A81" s="3"/>
      <c r="B81" s="9"/>
      <c r="C81" s="9"/>
      <c r="D81" s="1" t="s">
        <v>54</v>
      </c>
      <c r="U81" s="18"/>
      <c r="V81" s="18"/>
      <c r="W81" s="18"/>
      <c r="X81" s="18">
        <v>101</v>
      </c>
      <c r="Y81" s="18">
        <v>99</v>
      </c>
      <c r="Z81" s="18">
        <v>95</v>
      </c>
      <c r="AA81" s="18">
        <v>93</v>
      </c>
      <c r="AB81" s="18">
        <v>100</v>
      </c>
      <c r="AC81" s="18">
        <v>87</v>
      </c>
      <c r="AD81" s="18">
        <v>68</v>
      </c>
      <c r="AE81" s="6"/>
    </row>
    <row r="82" spans="1:31" ht="13.5" customHeight="1" x14ac:dyDescent="0.2">
      <c r="A82" s="3"/>
      <c r="B82" s="9"/>
      <c r="C82" s="9"/>
      <c r="D82" s="1" t="s">
        <v>55</v>
      </c>
      <c r="U82" s="18"/>
      <c r="V82" s="18"/>
      <c r="W82" s="18"/>
      <c r="X82" s="18">
        <v>104</v>
      </c>
      <c r="Y82" s="18">
        <v>93</v>
      </c>
      <c r="Z82" s="18">
        <v>80</v>
      </c>
      <c r="AA82" s="18">
        <v>95</v>
      </c>
      <c r="AB82" s="18">
        <v>103</v>
      </c>
      <c r="AC82" s="18">
        <v>106</v>
      </c>
      <c r="AD82" s="18">
        <v>124</v>
      </c>
      <c r="AE82" s="6"/>
    </row>
    <row r="83" spans="1:31" ht="13.5" customHeight="1" x14ac:dyDescent="0.2">
      <c r="A83" s="3"/>
      <c r="B83" s="9"/>
      <c r="C83" s="9"/>
      <c r="D83" s="1" t="s">
        <v>89</v>
      </c>
      <c r="U83" s="18"/>
      <c r="V83" s="18"/>
      <c r="W83" s="18"/>
      <c r="X83" s="18">
        <v>163</v>
      </c>
      <c r="Y83" s="18">
        <v>152</v>
      </c>
      <c r="Z83" s="18">
        <v>168</v>
      </c>
      <c r="AA83" s="18">
        <v>175</v>
      </c>
      <c r="AB83" s="18">
        <v>168</v>
      </c>
      <c r="AC83" s="18">
        <v>167</v>
      </c>
      <c r="AD83" s="18">
        <v>170</v>
      </c>
      <c r="AE83" s="6"/>
    </row>
    <row r="84" spans="1:31" ht="13.5" customHeight="1" x14ac:dyDescent="0.2">
      <c r="A84" s="3"/>
      <c r="B84" s="9"/>
      <c r="C84" s="9"/>
      <c r="D84" s="1" t="s">
        <v>56</v>
      </c>
      <c r="U84" s="18"/>
      <c r="V84" s="18"/>
      <c r="W84" s="18"/>
      <c r="X84" s="18">
        <v>11</v>
      </c>
      <c r="Y84" s="18">
        <v>22</v>
      </c>
      <c r="Z84" s="18">
        <v>24</v>
      </c>
      <c r="AA84" s="18">
        <v>27</v>
      </c>
      <c r="AB84" s="18">
        <v>30</v>
      </c>
      <c r="AC84" s="18">
        <v>28</v>
      </c>
      <c r="AD84" s="18">
        <v>28</v>
      </c>
      <c r="AE84" s="6"/>
    </row>
    <row r="85" spans="1:31" ht="13.5" customHeight="1" x14ac:dyDescent="0.2">
      <c r="A85" s="3"/>
      <c r="B85" s="9"/>
      <c r="C85" s="9"/>
      <c r="D85" s="1" t="s">
        <v>57</v>
      </c>
      <c r="U85" s="18"/>
      <c r="V85" s="18"/>
      <c r="W85" s="18"/>
      <c r="X85" s="18">
        <v>0</v>
      </c>
      <c r="Y85" s="18">
        <v>0</v>
      </c>
      <c r="Z85" s="18">
        <v>0</v>
      </c>
      <c r="AA85" s="18">
        <v>0</v>
      </c>
      <c r="AB85" s="18">
        <v>0</v>
      </c>
      <c r="AC85" s="18">
        <v>0</v>
      </c>
      <c r="AD85" s="18">
        <v>0</v>
      </c>
      <c r="AE85" s="6"/>
    </row>
    <row r="86" spans="1:31" ht="13.5" customHeight="1" x14ac:dyDescent="0.2">
      <c r="A86" s="3"/>
      <c r="B86" s="9"/>
      <c r="C86" s="9"/>
      <c r="D86" s="1" t="s">
        <v>58</v>
      </c>
      <c r="U86" s="18"/>
      <c r="V86" s="18"/>
      <c r="W86" s="18"/>
      <c r="X86" s="18">
        <v>1</v>
      </c>
      <c r="Y86" s="18">
        <v>2</v>
      </c>
      <c r="Z86" s="18">
        <v>1</v>
      </c>
      <c r="AA86" s="18">
        <v>1</v>
      </c>
      <c r="AB86" s="18">
        <v>1</v>
      </c>
      <c r="AC86" s="18">
        <v>1</v>
      </c>
      <c r="AD86" s="18">
        <v>1</v>
      </c>
      <c r="AE86" s="6"/>
    </row>
    <row r="87" spans="1:31" ht="13.5" customHeight="1" x14ac:dyDescent="0.2">
      <c r="A87" s="3"/>
      <c r="B87" s="9"/>
      <c r="C87" s="9"/>
      <c r="D87" s="1" t="s">
        <v>59</v>
      </c>
      <c r="U87" s="18"/>
      <c r="V87" s="18"/>
      <c r="W87" s="18"/>
      <c r="X87" s="18">
        <v>0</v>
      </c>
      <c r="Y87" s="18">
        <v>0</v>
      </c>
      <c r="Z87" s="18">
        <v>6</v>
      </c>
      <c r="AA87" s="18">
        <v>6</v>
      </c>
      <c r="AB87" s="18">
        <v>6</v>
      </c>
      <c r="AC87" s="18">
        <v>5</v>
      </c>
      <c r="AD87" s="18">
        <v>5</v>
      </c>
      <c r="AE87" s="6"/>
    </row>
    <row r="88" spans="1:31" ht="13.5" customHeight="1" x14ac:dyDescent="0.2">
      <c r="A88" s="3"/>
      <c r="B88" s="9"/>
      <c r="C88" s="9"/>
      <c r="D88" s="1" t="s">
        <v>60</v>
      </c>
      <c r="U88" s="18"/>
      <c r="V88" s="18"/>
      <c r="W88" s="18"/>
      <c r="X88" s="18">
        <v>62</v>
      </c>
      <c r="Y88" s="18">
        <v>58</v>
      </c>
      <c r="Z88" s="18">
        <v>57</v>
      </c>
      <c r="AA88" s="18">
        <v>57</v>
      </c>
      <c r="AB88" s="18">
        <v>70</v>
      </c>
      <c r="AC88" s="18">
        <v>58</v>
      </c>
      <c r="AD88" s="18">
        <v>40</v>
      </c>
      <c r="AE88" s="6"/>
    </row>
    <row r="89" spans="1:31" ht="13.5" customHeight="1" x14ac:dyDescent="0.2">
      <c r="A89" s="3"/>
      <c r="B89" s="9"/>
      <c r="C89" s="9"/>
      <c r="D89" s="1" t="s">
        <v>61</v>
      </c>
      <c r="U89" s="18"/>
      <c r="V89" s="18"/>
      <c r="W89" s="18"/>
      <c r="X89" s="18">
        <v>0</v>
      </c>
      <c r="Y89" s="18">
        <v>0</v>
      </c>
      <c r="Z89" s="18">
        <v>1</v>
      </c>
      <c r="AA89" s="18">
        <v>1</v>
      </c>
      <c r="AB89" s="18">
        <v>2</v>
      </c>
      <c r="AC89" s="18">
        <v>0</v>
      </c>
      <c r="AD89" s="18">
        <v>0</v>
      </c>
      <c r="AE89" s="6"/>
    </row>
    <row r="90" spans="1:31" ht="13.5" customHeight="1" x14ac:dyDescent="0.2">
      <c r="A90" s="3"/>
      <c r="B90" s="9"/>
      <c r="C90" s="9"/>
      <c r="D90" s="1" t="s">
        <v>62</v>
      </c>
      <c r="E90" s="25"/>
      <c r="F90" s="25"/>
      <c r="G90" s="25"/>
      <c r="H90" s="25"/>
      <c r="I90" s="25"/>
      <c r="J90" s="25"/>
      <c r="K90" s="31"/>
      <c r="L90" s="31"/>
      <c r="M90" s="31"/>
      <c r="N90" s="31"/>
      <c r="O90" s="31"/>
      <c r="P90" s="10"/>
      <c r="Q90" s="10"/>
      <c r="R90" s="10"/>
      <c r="S90" s="10"/>
      <c r="T90" s="10"/>
      <c r="U90" s="10"/>
      <c r="V90" s="10"/>
      <c r="W90" s="10"/>
      <c r="X90" s="32">
        <v>1</v>
      </c>
      <c r="Y90" s="32">
        <v>0</v>
      </c>
      <c r="Z90" s="32">
        <v>0</v>
      </c>
      <c r="AA90" s="32">
        <v>0</v>
      </c>
      <c r="AB90" s="32">
        <v>0</v>
      </c>
      <c r="AC90" s="32">
        <v>0</v>
      </c>
      <c r="AD90" s="32">
        <v>4</v>
      </c>
      <c r="AE90" s="6"/>
    </row>
    <row r="91" spans="1:31" ht="13.5" customHeight="1" x14ac:dyDescent="0.2">
      <c r="A91" s="3"/>
      <c r="B91" s="9"/>
      <c r="C91" s="9"/>
      <c r="D91" s="24"/>
      <c r="E91" s="25"/>
      <c r="F91" s="25"/>
      <c r="G91" s="25"/>
      <c r="H91" s="25"/>
      <c r="I91" s="25"/>
      <c r="J91" s="25"/>
      <c r="K91" s="31"/>
      <c r="L91" s="31"/>
      <c r="M91" s="31"/>
      <c r="N91" s="31"/>
      <c r="O91" s="31"/>
      <c r="P91" s="10"/>
      <c r="Q91" s="10"/>
      <c r="R91" s="10"/>
      <c r="S91" s="10"/>
      <c r="T91" s="10"/>
      <c r="U91" s="10"/>
      <c r="V91" s="10"/>
      <c r="W91" s="10"/>
      <c r="X91" s="18">
        <f t="shared" ref="X91:AC91" si="39">SUM(X79:X90)</f>
        <v>472</v>
      </c>
      <c r="Y91" s="18">
        <f t="shared" si="39"/>
        <v>452</v>
      </c>
      <c r="Z91" s="18">
        <f t="shared" si="39"/>
        <v>452</v>
      </c>
      <c r="AA91" s="18">
        <f t="shared" si="39"/>
        <v>474</v>
      </c>
      <c r="AB91" s="18">
        <f t="shared" si="39"/>
        <v>503</v>
      </c>
      <c r="AC91" s="18">
        <f t="shared" si="39"/>
        <v>474</v>
      </c>
      <c r="AD91" s="18">
        <f t="shared" ref="AD91" si="40">SUM(AD79:AD90)</f>
        <v>457</v>
      </c>
      <c r="AE91" s="6"/>
    </row>
    <row r="92" spans="1:31" ht="13.5" customHeight="1" x14ac:dyDescent="0.2">
      <c r="A92" s="3"/>
      <c r="B92" s="9"/>
      <c r="C92" s="8" t="s">
        <v>63</v>
      </c>
      <c r="D92" s="8"/>
      <c r="E92" s="25"/>
      <c r="F92" s="25"/>
      <c r="G92" s="25"/>
      <c r="H92" s="25"/>
      <c r="I92" s="25"/>
      <c r="J92" s="25"/>
      <c r="K92" s="31"/>
      <c r="L92" s="31"/>
      <c r="M92" s="31"/>
      <c r="N92" s="31"/>
      <c r="O92" s="31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6"/>
    </row>
    <row r="93" spans="1:31" ht="13.5" customHeight="1" x14ac:dyDescent="0.2">
      <c r="A93" s="3"/>
      <c r="B93" s="9"/>
      <c r="C93" s="9"/>
      <c r="D93" s="1" t="s">
        <v>52</v>
      </c>
      <c r="E93" s="25"/>
      <c r="F93" s="25"/>
      <c r="G93" s="25"/>
      <c r="H93" s="25"/>
      <c r="I93" s="25"/>
      <c r="J93" s="25"/>
      <c r="K93" s="31"/>
      <c r="L93" s="31"/>
      <c r="M93" s="31"/>
      <c r="N93" s="31"/>
      <c r="O93" s="31"/>
      <c r="P93" s="10"/>
      <c r="Q93" s="10"/>
      <c r="R93" s="10"/>
      <c r="S93" s="10"/>
      <c r="T93" s="10"/>
      <c r="U93" s="10"/>
      <c r="V93" s="10"/>
      <c r="W93" s="10"/>
      <c r="X93" s="18">
        <f>3+0+0</f>
        <v>3</v>
      </c>
      <c r="Y93" s="18">
        <v>5</v>
      </c>
      <c r="Z93" s="18">
        <v>3</v>
      </c>
      <c r="AA93" s="18">
        <v>3</v>
      </c>
      <c r="AB93" s="18">
        <v>2</v>
      </c>
      <c r="AC93" s="18">
        <v>3</v>
      </c>
      <c r="AD93" s="18">
        <v>3</v>
      </c>
      <c r="AE93" s="6"/>
    </row>
    <row r="94" spans="1:31" ht="13.5" customHeight="1" x14ac:dyDescent="0.2">
      <c r="A94" s="3"/>
      <c r="B94" s="9"/>
      <c r="C94" s="9"/>
      <c r="D94" s="20" t="s">
        <v>53</v>
      </c>
      <c r="E94" s="25"/>
      <c r="F94" s="25"/>
      <c r="G94" s="25"/>
      <c r="H94" s="25"/>
      <c r="I94" s="25"/>
      <c r="J94" s="25"/>
      <c r="K94" s="31"/>
      <c r="L94" s="31"/>
      <c r="M94" s="31"/>
      <c r="N94" s="31"/>
      <c r="O94" s="31"/>
      <c r="P94" s="10"/>
      <c r="Q94" s="10"/>
      <c r="R94" s="10"/>
      <c r="S94" s="10"/>
      <c r="T94" s="10"/>
      <c r="U94" s="10"/>
      <c r="V94" s="10"/>
      <c r="W94" s="10"/>
      <c r="X94" s="18">
        <v>1</v>
      </c>
      <c r="Y94" s="18">
        <v>0</v>
      </c>
      <c r="Z94" s="18">
        <v>0</v>
      </c>
      <c r="AA94" s="18">
        <v>0</v>
      </c>
      <c r="AB94" s="18">
        <v>0</v>
      </c>
      <c r="AC94" s="18">
        <v>0</v>
      </c>
      <c r="AD94" s="18">
        <v>0</v>
      </c>
      <c r="AE94" s="6"/>
    </row>
    <row r="95" spans="1:31" ht="13.5" customHeight="1" x14ac:dyDescent="0.2">
      <c r="A95" s="3"/>
      <c r="B95" s="9"/>
      <c r="C95" s="9"/>
      <c r="D95" s="1" t="s">
        <v>54</v>
      </c>
      <c r="E95" s="25"/>
      <c r="F95" s="25"/>
      <c r="G95" s="25"/>
      <c r="H95" s="25"/>
      <c r="I95" s="25"/>
      <c r="J95" s="25"/>
      <c r="K95" s="31"/>
      <c r="L95" s="31"/>
      <c r="M95" s="31"/>
      <c r="N95" s="31"/>
      <c r="O95" s="31"/>
      <c r="P95" s="10"/>
      <c r="Q95" s="10"/>
      <c r="R95" s="10"/>
      <c r="S95" s="10"/>
      <c r="T95" s="10"/>
      <c r="U95" s="10"/>
      <c r="V95" s="10"/>
      <c r="W95" s="10"/>
      <c r="X95" s="18">
        <v>3</v>
      </c>
      <c r="Y95" s="18">
        <v>2</v>
      </c>
      <c r="Z95" s="18">
        <v>3</v>
      </c>
      <c r="AA95" s="18">
        <v>5</v>
      </c>
      <c r="AB95" s="18">
        <v>6</v>
      </c>
      <c r="AC95" s="18">
        <v>6</v>
      </c>
      <c r="AD95" s="18">
        <v>2</v>
      </c>
      <c r="AE95" s="6"/>
    </row>
    <row r="96" spans="1:31" ht="13.5" customHeight="1" x14ac:dyDescent="0.2">
      <c r="A96" s="3"/>
      <c r="B96" s="9"/>
      <c r="C96" s="9"/>
      <c r="D96" s="1" t="s">
        <v>55</v>
      </c>
      <c r="E96" s="25"/>
      <c r="F96" s="25"/>
      <c r="G96" s="25"/>
      <c r="H96" s="25"/>
      <c r="I96" s="25"/>
      <c r="J96" s="25"/>
      <c r="K96" s="31"/>
      <c r="L96" s="31"/>
      <c r="M96" s="31"/>
      <c r="N96" s="31"/>
      <c r="O96" s="31"/>
      <c r="P96" s="10"/>
      <c r="Q96" s="10"/>
      <c r="R96" s="10"/>
      <c r="S96" s="10"/>
      <c r="T96" s="10"/>
      <c r="U96" s="10"/>
      <c r="V96" s="10"/>
      <c r="W96" s="10"/>
      <c r="X96" s="18">
        <v>4</v>
      </c>
      <c r="Y96" s="18">
        <v>4</v>
      </c>
      <c r="Z96" s="18">
        <v>2</v>
      </c>
      <c r="AA96" s="18">
        <v>2</v>
      </c>
      <c r="AB96" s="18">
        <v>4</v>
      </c>
      <c r="AC96" s="18">
        <v>3</v>
      </c>
      <c r="AD96" s="18">
        <v>1</v>
      </c>
      <c r="AE96" s="6"/>
    </row>
    <row r="97" spans="1:31" ht="13.5" customHeight="1" x14ac:dyDescent="0.2">
      <c r="A97" s="3"/>
      <c r="B97" s="9"/>
      <c r="C97" s="9"/>
      <c r="D97" s="1" t="s">
        <v>89</v>
      </c>
      <c r="E97" s="25"/>
      <c r="F97" s="25"/>
      <c r="G97" s="25"/>
      <c r="H97" s="25"/>
      <c r="I97" s="25"/>
      <c r="J97" s="25"/>
      <c r="K97" s="31"/>
      <c r="L97" s="31"/>
      <c r="M97" s="31"/>
      <c r="N97" s="31"/>
      <c r="O97" s="31"/>
      <c r="P97" s="10"/>
      <c r="Q97" s="10"/>
      <c r="R97" s="10"/>
      <c r="S97" s="10"/>
      <c r="T97" s="10"/>
      <c r="U97" s="10"/>
      <c r="V97" s="10"/>
      <c r="W97" s="10"/>
      <c r="X97" s="18">
        <v>2</v>
      </c>
      <c r="Y97" s="18">
        <v>6</v>
      </c>
      <c r="Z97" s="18">
        <v>3</v>
      </c>
      <c r="AA97" s="18">
        <v>3</v>
      </c>
      <c r="AB97" s="18">
        <v>0</v>
      </c>
      <c r="AC97" s="18">
        <v>0</v>
      </c>
      <c r="AD97" s="18">
        <v>1</v>
      </c>
      <c r="AE97" s="6"/>
    </row>
    <row r="98" spans="1:31" ht="13.5" customHeight="1" x14ac:dyDescent="0.2">
      <c r="A98" s="3"/>
      <c r="B98" s="9"/>
      <c r="C98" s="9"/>
      <c r="D98" s="1" t="s">
        <v>56</v>
      </c>
      <c r="E98" s="25"/>
      <c r="F98" s="25"/>
      <c r="G98" s="25"/>
      <c r="H98" s="25"/>
      <c r="I98" s="25"/>
      <c r="J98" s="25"/>
      <c r="K98" s="31"/>
      <c r="L98" s="31"/>
      <c r="M98" s="31"/>
      <c r="N98" s="31"/>
      <c r="O98" s="31"/>
      <c r="P98" s="10"/>
      <c r="Q98" s="10"/>
      <c r="R98" s="10"/>
      <c r="S98" s="10"/>
      <c r="T98" s="10"/>
      <c r="U98" s="10"/>
      <c r="V98" s="10"/>
      <c r="W98" s="10"/>
      <c r="X98" s="18">
        <v>0</v>
      </c>
      <c r="Y98" s="18">
        <v>1</v>
      </c>
      <c r="Z98" s="18">
        <v>0</v>
      </c>
      <c r="AA98" s="18">
        <v>1</v>
      </c>
      <c r="AB98" s="18">
        <v>3</v>
      </c>
      <c r="AC98" s="18">
        <v>3</v>
      </c>
      <c r="AD98" s="18">
        <v>4</v>
      </c>
      <c r="AE98" s="6"/>
    </row>
    <row r="99" spans="1:31" ht="13.5" customHeight="1" x14ac:dyDescent="0.2">
      <c r="A99" s="3"/>
      <c r="B99" s="9"/>
      <c r="C99" s="9"/>
      <c r="D99" s="1" t="s">
        <v>57</v>
      </c>
      <c r="E99" s="25"/>
      <c r="F99" s="25"/>
      <c r="G99" s="25"/>
      <c r="H99" s="25"/>
      <c r="I99" s="25"/>
      <c r="J99" s="25"/>
      <c r="K99" s="31"/>
      <c r="L99" s="31"/>
      <c r="M99" s="31"/>
      <c r="N99" s="31"/>
      <c r="O99" s="31"/>
      <c r="P99" s="10"/>
      <c r="Q99" s="10"/>
      <c r="R99" s="10"/>
      <c r="S99" s="10"/>
      <c r="T99" s="10"/>
      <c r="U99" s="10"/>
      <c r="V99" s="10"/>
      <c r="W99" s="10"/>
      <c r="X99" s="18">
        <v>0</v>
      </c>
      <c r="Y99" s="18">
        <v>0</v>
      </c>
      <c r="Z99" s="18">
        <v>0</v>
      </c>
      <c r="AA99" s="18">
        <v>0</v>
      </c>
      <c r="AB99" s="18">
        <v>0</v>
      </c>
      <c r="AC99" s="18">
        <v>0</v>
      </c>
      <c r="AD99" s="18">
        <v>0</v>
      </c>
      <c r="AE99" s="6"/>
    </row>
    <row r="100" spans="1:31" ht="13.5" customHeight="1" x14ac:dyDescent="0.2">
      <c r="A100" s="3"/>
      <c r="B100" s="9"/>
      <c r="C100" s="9"/>
      <c r="D100" s="1" t="s">
        <v>58</v>
      </c>
      <c r="E100" s="25"/>
      <c r="F100" s="25"/>
      <c r="G100" s="25"/>
      <c r="H100" s="25"/>
      <c r="I100" s="25"/>
      <c r="J100" s="25"/>
      <c r="K100" s="31"/>
      <c r="L100" s="31"/>
      <c r="M100" s="31"/>
      <c r="N100" s="31"/>
      <c r="O100" s="31"/>
      <c r="P100" s="10"/>
      <c r="Q100" s="10"/>
      <c r="R100" s="10"/>
      <c r="S100" s="10"/>
      <c r="T100" s="10"/>
      <c r="U100" s="10"/>
      <c r="V100" s="10"/>
      <c r="W100" s="10"/>
      <c r="X100" s="18">
        <v>4</v>
      </c>
      <c r="Y100" s="30">
        <v>0</v>
      </c>
      <c r="Z100" s="30">
        <v>0</v>
      </c>
      <c r="AA100" s="30">
        <v>0</v>
      </c>
      <c r="AB100" s="30">
        <v>0</v>
      </c>
      <c r="AC100" s="30">
        <v>0</v>
      </c>
      <c r="AD100" s="30">
        <v>1</v>
      </c>
      <c r="AE100" s="6"/>
    </row>
    <row r="101" spans="1:31" ht="13.5" customHeight="1" x14ac:dyDescent="0.2">
      <c r="A101" s="3"/>
      <c r="B101" s="9"/>
      <c r="C101" s="9"/>
      <c r="D101" s="1" t="s">
        <v>59</v>
      </c>
      <c r="E101" s="25"/>
      <c r="F101" s="25"/>
      <c r="G101" s="25"/>
      <c r="H101" s="25"/>
      <c r="I101" s="25"/>
      <c r="J101" s="25"/>
      <c r="K101" s="31"/>
      <c r="L101" s="31"/>
      <c r="M101" s="31"/>
      <c r="N101" s="31"/>
      <c r="O101" s="31"/>
      <c r="P101" s="10"/>
      <c r="Q101" s="10"/>
      <c r="R101" s="10"/>
      <c r="S101" s="10"/>
      <c r="T101" s="10"/>
      <c r="U101" s="10"/>
      <c r="V101" s="10"/>
      <c r="W101" s="10"/>
      <c r="X101" s="18">
        <v>0</v>
      </c>
      <c r="Y101" s="18">
        <v>0</v>
      </c>
      <c r="Z101" s="18">
        <v>0</v>
      </c>
      <c r="AA101" s="18">
        <v>0</v>
      </c>
      <c r="AB101" s="18">
        <v>0</v>
      </c>
      <c r="AC101" s="18">
        <v>0</v>
      </c>
      <c r="AD101" s="18">
        <v>0</v>
      </c>
      <c r="AE101" s="6"/>
    </row>
    <row r="102" spans="1:31" ht="13.5" customHeight="1" x14ac:dyDescent="0.2">
      <c r="A102" s="3"/>
      <c r="B102" s="9"/>
      <c r="C102" s="9"/>
      <c r="D102" s="1" t="s">
        <v>60</v>
      </c>
      <c r="E102" s="25"/>
      <c r="F102" s="25"/>
      <c r="G102" s="25"/>
      <c r="H102" s="25"/>
      <c r="I102" s="25"/>
      <c r="J102" s="25"/>
      <c r="K102" s="31"/>
      <c r="L102" s="31"/>
      <c r="M102" s="31"/>
      <c r="N102" s="31"/>
      <c r="O102" s="31"/>
      <c r="P102" s="10"/>
      <c r="Q102" s="10"/>
      <c r="R102" s="10"/>
      <c r="S102" s="10"/>
      <c r="T102" s="10"/>
      <c r="U102" s="10"/>
      <c r="V102" s="10"/>
      <c r="W102" s="10"/>
      <c r="X102" s="18">
        <v>7</v>
      </c>
      <c r="Y102" s="18">
        <v>9</v>
      </c>
      <c r="Z102" s="18">
        <v>7</v>
      </c>
      <c r="AA102" s="18">
        <v>6</v>
      </c>
      <c r="AB102" s="18">
        <v>14</v>
      </c>
      <c r="AC102" s="18">
        <v>15</v>
      </c>
      <c r="AD102" s="18">
        <v>14</v>
      </c>
      <c r="AE102" s="6"/>
    </row>
    <row r="103" spans="1:31" ht="13.5" customHeight="1" x14ac:dyDescent="0.2">
      <c r="A103" s="3"/>
      <c r="B103" s="9"/>
      <c r="C103" s="9"/>
      <c r="D103" s="1" t="s">
        <v>61</v>
      </c>
      <c r="E103" s="25"/>
      <c r="F103" s="25"/>
      <c r="G103" s="25"/>
      <c r="H103" s="25"/>
      <c r="I103" s="25"/>
      <c r="J103" s="25"/>
      <c r="K103" s="31"/>
      <c r="L103" s="31"/>
      <c r="M103" s="31"/>
      <c r="N103" s="31"/>
      <c r="O103" s="31"/>
      <c r="P103" s="10"/>
      <c r="Q103" s="10"/>
      <c r="R103" s="10"/>
      <c r="S103" s="10"/>
      <c r="T103" s="10"/>
      <c r="U103" s="10"/>
      <c r="V103" s="10"/>
      <c r="W103" s="10"/>
      <c r="X103" s="18">
        <v>0</v>
      </c>
      <c r="Y103" s="18">
        <v>0</v>
      </c>
      <c r="Z103" s="18">
        <v>1</v>
      </c>
      <c r="AA103" s="18">
        <v>0</v>
      </c>
      <c r="AB103" s="18">
        <v>0</v>
      </c>
      <c r="AC103" s="18">
        <v>0</v>
      </c>
      <c r="AD103" s="18">
        <v>0</v>
      </c>
      <c r="AE103" s="6"/>
    </row>
    <row r="104" spans="1:31" ht="13.5" customHeight="1" x14ac:dyDescent="0.2">
      <c r="A104" s="3"/>
      <c r="B104" s="9"/>
      <c r="C104" s="9"/>
      <c r="D104" s="1" t="s">
        <v>62</v>
      </c>
      <c r="E104" s="25"/>
      <c r="F104" s="25"/>
      <c r="G104" s="25"/>
      <c r="H104" s="25"/>
      <c r="I104" s="25"/>
      <c r="J104" s="25"/>
      <c r="K104" s="31"/>
      <c r="L104" s="31"/>
      <c r="M104" s="31"/>
      <c r="N104" s="31"/>
      <c r="O104" s="31"/>
      <c r="P104" s="10"/>
      <c r="Q104" s="10"/>
      <c r="R104" s="10"/>
      <c r="S104" s="10"/>
      <c r="T104" s="10"/>
      <c r="U104" s="10"/>
      <c r="V104" s="10"/>
      <c r="W104" s="10"/>
      <c r="X104" s="32">
        <v>0</v>
      </c>
      <c r="Y104" s="32">
        <v>0</v>
      </c>
      <c r="Z104" s="32">
        <v>0</v>
      </c>
      <c r="AA104" s="32">
        <v>0</v>
      </c>
      <c r="AB104" s="32">
        <v>0</v>
      </c>
      <c r="AC104" s="32">
        <v>0</v>
      </c>
      <c r="AD104" s="32">
        <v>0</v>
      </c>
      <c r="AE104" s="6"/>
    </row>
    <row r="105" spans="1:31" ht="13.5" customHeight="1" x14ac:dyDescent="0.2">
      <c r="A105" s="3"/>
      <c r="B105" s="9"/>
      <c r="C105" s="9"/>
      <c r="D105" s="24"/>
      <c r="E105" s="25"/>
      <c r="F105" s="25"/>
      <c r="G105" s="25"/>
      <c r="H105" s="25"/>
      <c r="I105" s="25"/>
      <c r="J105" s="25"/>
      <c r="K105" s="31"/>
      <c r="L105" s="31"/>
      <c r="M105" s="31"/>
      <c r="N105" s="31"/>
      <c r="O105" s="31"/>
      <c r="P105" s="10"/>
      <c r="Q105" s="10"/>
      <c r="R105" s="10"/>
      <c r="S105" s="10"/>
      <c r="T105" s="10"/>
      <c r="U105" s="10"/>
      <c r="V105" s="10"/>
      <c r="W105" s="10"/>
      <c r="X105" s="18">
        <f t="shared" ref="X105:AC105" si="41">SUM(X93:X104)</f>
        <v>24</v>
      </c>
      <c r="Y105" s="18">
        <f t="shared" si="41"/>
        <v>27</v>
      </c>
      <c r="Z105" s="18">
        <f t="shared" si="41"/>
        <v>19</v>
      </c>
      <c r="AA105" s="18">
        <f t="shared" si="41"/>
        <v>20</v>
      </c>
      <c r="AB105" s="18">
        <f t="shared" si="41"/>
        <v>29</v>
      </c>
      <c r="AC105" s="18">
        <f t="shared" si="41"/>
        <v>30</v>
      </c>
      <c r="AD105" s="18">
        <f t="shared" ref="AD105" si="42">SUM(AD93:AD104)</f>
        <v>26</v>
      </c>
      <c r="AE105" s="6"/>
    </row>
    <row r="106" spans="1:31" ht="13.5" customHeight="1" x14ac:dyDescent="0.2">
      <c r="A106" s="3"/>
      <c r="B106" s="9"/>
      <c r="C106" s="9"/>
      <c r="D106" s="24"/>
      <c r="E106" s="25"/>
      <c r="F106" s="25"/>
      <c r="G106" s="25"/>
      <c r="H106" s="25"/>
      <c r="I106" s="25"/>
      <c r="J106" s="25"/>
      <c r="K106" s="31"/>
      <c r="L106" s="31"/>
      <c r="M106" s="31"/>
      <c r="N106" s="31"/>
      <c r="O106" s="31"/>
      <c r="P106" s="10"/>
      <c r="Q106" s="10"/>
      <c r="R106" s="10"/>
      <c r="S106" s="10"/>
      <c r="T106" s="10"/>
      <c r="U106" s="10"/>
      <c r="V106" s="10"/>
      <c r="W106" s="10"/>
      <c r="X106" s="18"/>
      <c r="Y106" s="18"/>
      <c r="Z106" s="18"/>
      <c r="AA106" s="18"/>
      <c r="AB106" s="18"/>
      <c r="AC106" s="18"/>
      <c r="AD106" s="18"/>
      <c r="AE106" s="6"/>
    </row>
    <row r="107" spans="1:31" ht="13.5" customHeight="1" x14ac:dyDescent="0.2">
      <c r="A107" s="3"/>
      <c r="B107" s="66" t="s">
        <v>64</v>
      </c>
      <c r="C107" s="71"/>
      <c r="D107" s="71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6"/>
    </row>
    <row r="108" spans="1:31" ht="13.5" customHeight="1" x14ac:dyDescent="0.2">
      <c r="A108" s="3"/>
      <c r="D108" s="1" t="s">
        <v>65</v>
      </c>
      <c r="X108" s="26">
        <v>0</v>
      </c>
      <c r="Y108" s="26">
        <v>0</v>
      </c>
      <c r="Z108" s="26">
        <v>0</v>
      </c>
      <c r="AA108" s="26">
        <v>0</v>
      </c>
      <c r="AB108" s="26">
        <v>0</v>
      </c>
      <c r="AC108" s="26">
        <v>0</v>
      </c>
      <c r="AD108" s="26">
        <v>0</v>
      </c>
      <c r="AE108" s="6"/>
    </row>
    <row r="109" spans="1:31" ht="13.5" customHeight="1" x14ac:dyDescent="0.2">
      <c r="A109" s="3"/>
      <c r="D109" s="1" t="s">
        <v>29</v>
      </c>
      <c r="X109" s="26">
        <v>5</v>
      </c>
      <c r="Y109" s="26">
        <v>7</v>
      </c>
      <c r="Z109" s="26">
        <v>8</v>
      </c>
      <c r="AA109" s="26">
        <v>8</v>
      </c>
      <c r="AB109" s="26">
        <v>2</v>
      </c>
      <c r="AC109" s="26">
        <v>4</v>
      </c>
      <c r="AD109" s="26">
        <v>3</v>
      </c>
      <c r="AE109" s="6"/>
    </row>
    <row r="110" spans="1:31" ht="13.5" customHeight="1" x14ac:dyDescent="0.2">
      <c r="A110" s="3"/>
      <c r="D110" s="1" t="s">
        <v>66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>
        <v>0</v>
      </c>
      <c r="Y110" s="5">
        <v>0</v>
      </c>
      <c r="Z110" s="5">
        <v>0</v>
      </c>
      <c r="AA110" s="5">
        <v>0</v>
      </c>
      <c r="AB110" s="5">
        <v>0</v>
      </c>
      <c r="AC110" s="5">
        <v>0</v>
      </c>
      <c r="AD110" s="5">
        <v>0</v>
      </c>
      <c r="AE110" s="6"/>
    </row>
    <row r="111" spans="1:31" ht="13.5" customHeight="1" x14ac:dyDescent="0.2">
      <c r="A111" s="3"/>
      <c r="B111" s="9"/>
      <c r="C111" s="9"/>
      <c r="D111" s="9"/>
      <c r="E111" s="33">
        <v>2</v>
      </c>
      <c r="F111" s="33">
        <v>2</v>
      </c>
      <c r="G111" s="33">
        <v>5</v>
      </c>
      <c r="H111" s="33">
        <v>3</v>
      </c>
      <c r="I111" s="33">
        <v>10</v>
      </c>
      <c r="J111" s="33">
        <v>11</v>
      </c>
      <c r="K111" s="31">
        <v>11</v>
      </c>
      <c r="L111" s="31">
        <v>6</v>
      </c>
      <c r="M111" s="31">
        <v>10</v>
      </c>
      <c r="N111" s="31">
        <v>5</v>
      </c>
      <c r="O111" s="31">
        <v>7</v>
      </c>
      <c r="P111" s="10">
        <v>6</v>
      </c>
      <c r="Q111" s="10">
        <v>4</v>
      </c>
      <c r="R111" s="10">
        <v>2</v>
      </c>
      <c r="S111" s="18">
        <v>1</v>
      </c>
      <c r="T111" s="18">
        <v>1</v>
      </c>
      <c r="U111" s="18">
        <v>2</v>
      </c>
      <c r="V111" s="18">
        <v>3</v>
      </c>
      <c r="W111" s="18">
        <v>5</v>
      </c>
      <c r="X111" s="26">
        <f t="shared" ref="X111:AC111" si="43">SUM(X108:X110)</f>
        <v>5</v>
      </c>
      <c r="Y111" s="26">
        <f t="shared" si="43"/>
        <v>7</v>
      </c>
      <c r="Z111" s="26">
        <f t="shared" si="43"/>
        <v>8</v>
      </c>
      <c r="AA111" s="26">
        <f t="shared" si="43"/>
        <v>8</v>
      </c>
      <c r="AB111" s="26">
        <f t="shared" si="43"/>
        <v>2</v>
      </c>
      <c r="AC111" s="26">
        <f t="shared" si="43"/>
        <v>4</v>
      </c>
      <c r="AD111" s="26">
        <f t="shared" ref="AD111" si="44">SUM(AD108:AD110)</f>
        <v>3</v>
      </c>
      <c r="AE111" s="6"/>
    </row>
    <row r="112" spans="1:31" ht="13.5" customHeight="1" x14ac:dyDescent="0.2">
      <c r="A112" s="3"/>
      <c r="B112" s="4"/>
      <c r="C112" s="4"/>
      <c r="D112" s="76"/>
      <c r="E112" s="5"/>
      <c r="F112" s="5"/>
      <c r="G112" s="5"/>
      <c r="H112" s="5"/>
      <c r="I112" s="5"/>
      <c r="J112" s="5"/>
      <c r="K112" s="14"/>
      <c r="L112" s="14"/>
      <c r="M112" s="14"/>
      <c r="N112" s="14"/>
      <c r="O112" s="14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6"/>
    </row>
    <row r="113" spans="1:31" ht="13.5" customHeight="1" x14ac:dyDescent="0.2">
      <c r="A113" s="3"/>
      <c r="B113" s="9"/>
      <c r="C113" s="9"/>
      <c r="D113" s="9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6"/>
    </row>
    <row r="114" spans="1:31" ht="13.5" customHeight="1" x14ac:dyDescent="0.2">
      <c r="A114" s="3"/>
      <c r="B114" s="9" t="s">
        <v>68</v>
      </c>
      <c r="C114" s="9"/>
      <c r="D114" s="9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6"/>
    </row>
    <row r="115" spans="1:31" ht="13.5" customHeight="1" x14ac:dyDescent="0.2">
      <c r="A115" s="3"/>
      <c r="B115" s="9"/>
      <c r="C115" s="9"/>
      <c r="D115" s="9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6"/>
    </row>
    <row r="116" spans="1:31" ht="13.5" customHeight="1" x14ac:dyDescent="0.2">
      <c r="A116" s="3"/>
      <c r="B116" s="9" t="s">
        <v>78</v>
      </c>
      <c r="C116" s="9"/>
      <c r="D116" s="9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6"/>
    </row>
    <row r="117" spans="1:31" ht="13.5" customHeight="1" x14ac:dyDescent="0.2">
      <c r="A117" s="3"/>
      <c r="B117" s="9" t="s">
        <v>79</v>
      </c>
      <c r="C117" s="9"/>
      <c r="D117" s="9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6"/>
    </row>
    <row r="118" spans="1:31" ht="13.5" customHeight="1" x14ac:dyDescent="0.2">
      <c r="A118" s="3"/>
      <c r="B118" s="9"/>
      <c r="C118" s="9"/>
      <c r="D118" s="9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6"/>
    </row>
    <row r="119" spans="1:31" ht="13.5" customHeight="1" x14ac:dyDescent="0.2">
      <c r="A119" s="34"/>
      <c r="B119" s="107" t="s">
        <v>80</v>
      </c>
      <c r="C119" s="107"/>
      <c r="D119" s="107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14"/>
      <c r="Z119" s="14"/>
      <c r="AA119" s="14"/>
      <c r="AB119" s="14"/>
      <c r="AC119" s="14"/>
      <c r="AD119" s="14" t="s">
        <v>101</v>
      </c>
      <c r="AE119" s="35"/>
    </row>
  </sheetData>
  <mergeCells count="2">
    <mergeCell ref="A2:AE2"/>
    <mergeCell ref="B119:D119"/>
  </mergeCells>
  <hyperlinks>
    <hyperlink ref="B119:D119" r:id="rId1" display="Source: IPEDS HR, Human Resources Survey"/>
  </hyperlinks>
  <printOptions horizontalCentered="1"/>
  <pageMargins left="0.7" right="0.45" top="0.5" bottom="0.25" header="0.5" footer="0.5"/>
  <pageSetup scale="79" orientation="portrait" r:id="rId2"/>
  <headerFooter alignWithMargins="0"/>
  <rowBreaks count="1" manualBreakCount="1"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UM System</vt:lpstr>
      <vt:lpstr>MU</vt:lpstr>
      <vt:lpstr>UMKC</vt:lpstr>
      <vt:lpstr>S&amp;T</vt:lpstr>
      <vt:lpstr>UMSL</vt:lpstr>
      <vt:lpstr>UMSa</vt:lpstr>
      <vt:lpstr>MU!Print_Area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sader</dc:creator>
  <cp:lastModifiedBy>Sade, Randy</cp:lastModifiedBy>
  <cp:lastPrinted>2019-02-13T15:13:05Z</cp:lastPrinted>
  <dcterms:created xsi:type="dcterms:W3CDTF">2014-05-12T16:29:13Z</dcterms:created>
  <dcterms:modified xsi:type="dcterms:W3CDTF">2019-03-04T19:54:07Z</dcterms:modified>
</cp:coreProperties>
</file>